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etpub\wwwroot\documents\rid\"/>
    </mc:Choice>
  </mc:AlternateContent>
  <xr:revisionPtr revIDLastSave="0" documentId="13_ncr:1_{72D56F7D-1035-4C38-B373-A2E99D12A5FE}" xr6:coauthVersionLast="46" xr6:coauthVersionMax="46" xr10:uidLastSave="{00000000-0000-0000-0000-000000000000}"/>
  <bookViews>
    <workbookView xWindow="-110" yWindow="-110" windowWidth="19420" windowHeight="10420" tabRatio="662" xr2:uid="{00000000-000D-0000-FFFF-FFFF00000000}"/>
  </bookViews>
  <sheets>
    <sheet name="Invoice Instructions" sheetId="9" r:id="rId1"/>
    <sheet name="Medicaid" sheetId="14" r:id="rId2"/>
    <sheet name="  Salaries" sheetId="3" r:id="rId3"/>
    <sheet name=" Live Invoice" sheetId="1" r:id="rId4"/>
    <sheet name="Salary Names" sheetId="10" r:id="rId5"/>
    <sheet name="Travel" sheetId="12" r:id="rId6"/>
    <sheet name="Flex Funds" sheetId="13" r:id="rId7"/>
  </sheets>
  <definedNames>
    <definedName name="_xlnm.Print_Area" localSheetId="2">'  Salaries'!$A$1:$AA$24</definedName>
    <definedName name="_xlnm.Print_Area" localSheetId="3">' Live Invoice'!$B$2:$AA$60</definedName>
    <definedName name="_xlnm.Print_Area" localSheetId="6">'Flex Funds'!$A$1:$P$30</definedName>
    <definedName name="_xlnm.Print_Area" localSheetId="0">'Invoice Instructions'!#REF!</definedName>
    <definedName name="_xlnm.Print_Area" localSheetId="1">Medicaid!$A$1:$W$31</definedName>
    <definedName name="_xlnm.Print_Area" localSheetId="4">'Salary Names'!$A$1:$C$14</definedName>
    <definedName name="_xlnm.Print_Area" localSheetId="5">Travel!$A$1:$AC$31</definedName>
    <definedName name="_xlnm.Print_Titles" localSheetId="2">'  Salaries'!$A:$J</definedName>
    <definedName name="_xlnm.Print_Titles" localSheetId="3">' Live Invoice'!$B:$J</definedName>
    <definedName name="_xlnm.Print_Titles" localSheetId="1">Medicaid!$A:$F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3" l="1"/>
  <c r="AA44" i="1" l="1"/>
  <c r="AA52" i="1"/>
  <c r="I52" i="1"/>
  <c r="N52" i="1" s="1"/>
  <c r="R52" i="1" s="1"/>
  <c r="V52" i="1" s="1"/>
  <c r="Z52" i="1" s="1"/>
  <c r="AA11" i="3" l="1"/>
  <c r="I11" i="3"/>
  <c r="H11" i="3"/>
  <c r="N11" i="3" s="1"/>
  <c r="R11" i="3" s="1"/>
  <c r="V11" i="3" s="1"/>
  <c r="Z11" i="3" s="1"/>
  <c r="M21" i="3" l="1"/>
  <c r="U21" i="3"/>
  <c r="L21" i="3"/>
  <c r="T21" i="3"/>
  <c r="K21" i="3"/>
  <c r="S21" i="3"/>
  <c r="Q21" i="3"/>
  <c r="Y21" i="3"/>
  <c r="P21" i="3"/>
  <c r="X21" i="3"/>
  <c r="O21" i="3"/>
  <c r="W21" i="3"/>
  <c r="R22" i="3"/>
  <c r="G26" i="14"/>
  <c r="I10" i="3"/>
  <c r="X20" i="3" s="1"/>
  <c r="Q20" i="3"/>
  <c r="I9" i="3"/>
  <c r="P19" i="3" s="1"/>
  <c r="N22" i="3"/>
  <c r="K24" i="1"/>
  <c r="K49" i="1" s="1"/>
  <c r="K53" i="1" s="1"/>
  <c r="I8" i="3"/>
  <c r="K18" i="3" s="1"/>
  <c r="N20" i="14"/>
  <c r="U24" i="1"/>
  <c r="U49" i="1" s="1"/>
  <c r="U53" i="1" s="1"/>
  <c r="S24" i="1"/>
  <c r="S49" i="1" s="1"/>
  <c r="S53" i="1" s="1"/>
  <c r="O29" i="14"/>
  <c r="S56" i="1" s="1"/>
  <c r="O30" i="14"/>
  <c r="S57" i="1" s="1"/>
  <c r="S59" i="1"/>
  <c r="AA12" i="3"/>
  <c r="O24" i="1"/>
  <c r="O49" i="1" s="1"/>
  <c r="O53" i="1" s="1"/>
  <c r="L24" i="1"/>
  <c r="L49" i="1"/>
  <c r="L53" i="1" s="1"/>
  <c r="J25" i="14"/>
  <c r="W59" i="1"/>
  <c r="X59" i="1"/>
  <c r="Y59" i="1"/>
  <c r="T59" i="1"/>
  <c r="U59" i="1"/>
  <c r="U31" i="14"/>
  <c r="Y58" i="1" s="1"/>
  <c r="T31" i="14"/>
  <c r="X58" i="1" s="1"/>
  <c r="S31" i="14"/>
  <c r="W58" i="1" s="1"/>
  <c r="U30" i="14"/>
  <c r="Y57" i="1" s="1"/>
  <c r="T30" i="14"/>
  <c r="X57" i="1" s="1"/>
  <c r="S30" i="14"/>
  <c r="W57" i="1" s="1"/>
  <c r="U29" i="14"/>
  <c r="Y56" i="1" s="1"/>
  <c r="Y24" i="1"/>
  <c r="Y49" i="1"/>
  <c r="Y53" i="1" s="1"/>
  <c r="T29" i="14"/>
  <c r="X56" i="1" s="1"/>
  <c r="S29" i="14"/>
  <c r="W56" i="1"/>
  <c r="Q31" i="14"/>
  <c r="U58" i="1" s="1"/>
  <c r="P31" i="14"/>
  <c r="T58" i="1" s="1"/>
  <c r="O31" i="14"/>
  <c r="S58" i="1" s="1"/>
  <c r="Q30" i="14"/>
  <c r="U57" i="1" s="1"/>
  <c r="P30" i="14"/>
  <c r="T57" i="1"/>
  <c r="Q29" i="14"/>
  <c r="U56" i="1"/>
  <c r="P29" i="14"/>
  <c r="T56" i="1"/>
  <c r="M31" i="14"/>
  <c r="Q58" i="1" s="1"/>
  <c r="L31" i="14"/>
  <c r="P58" i="1"/>
  <c r="K31" i="14"/>
  <c r="O58" i="1"/>
  <c r="M30" i="14"/>
  <c r="L30" i="14"/>
  <c r="P57" i="1" s="1"/>
  <c r="R57" i="1" s="1"/>
  <c r="K30" i="14"/>
  <c r="O57" i="1" s="1"/>
  <c r="M29" i="14"/>
  <c r="Q56" i="1"/>
  <c r="L29" i="14"/>
  <c r="P56" i="1" s="1"/>
  <c r="K29" i="14"/>
  <c r="O56" i="1"/>
  <c r="I31" i="14"/>
  <c r="M58" i="1" s="1"/>
  <c r="H31" i="14"/>
  <c r="L58" i="1" s="1"/>
  <c r="I30" i="14"/>
  <c r="M57" i="1" s="1"/>
  <c r="H30" i="14"/>
  <c r="L57" i="1" s="1"/>
  <c r="I29" i="14"/>
  <c r="M56" i="1" s="1"/>
  <c r="H29" i="14"/>
  <c r="L56" i="1"/>
  <c r="G29" i="14"/>
  <c r="G30" i="14"/>
  <c r="K57" i="1" s="1"/>
  <c r="G31" i="14"/>
  <c r="Q59" i="1"/>
  <c r="P59" i="1"/>
  <c r="O59" i="1"/>
  <c r="M59" i="1"/>
  <c r="L59" i="1"/>
  <c r="I18" i="1"/>
  <c r="K18" i="1" s="1"/>
  <c r="K59" i="1"/>
  <c r="U26" i="14"/>
  <c r="T26" i="14"/>
  <c r="S26" i="14"/>
  <c r="Q26" i="14"/>
  <c r="P26" i="14"/>
  <c r="O26" i="14"/>
  <c r="M26" i="14"/>
  <c r="L26" i="14"/>
  <c r="K26" i="14"/>
  <c r="I26" i="14"/>
  <c r="H26" i="14"/>
  <c r="W25" i="14"/>
  <c r="V25" i="14"/>
  <c r="R25" i="14"/>
  <c r="N25" i="14"/>
  <c r="W7" i="1"/>
  <c r="W6" i="1"/>
  <c r="W5" i="1"/>
  <c r="W4" i="1"/>
  <c r="W3" i="1"/>
  <c r="W2" i="1"/>
  <c r="O5" i="1"/>
  <c r="O4" i="1"/>
  <c r="O3" i="1"/>
  <c r="I17" i="1"/>
  <c r="K17" i="1" s="1"/>
  <c r="I16" i="1"/>
  <c r="K16" i="1" s="1"/>
  <c r="I15" i="1"/>
  <c r="K15" i="1" s="1"/>
  <c r="I13" i="1"/>
  <c r="K13" i="1" s="1"/>
  <c r="O2" i="1"/>
  <c r="O7" i="1"/>
  <c r="O6" i="1"/>
  <c r="P9" i="13"/>
  <c r="W24" i="1"/>
  <c r="W49" i="1"/>
  <c r="W53" i="1" s="1"/>
  <c r="T24" i="1"/>
  <c r="T49" i="1"/>
  <c r="B28" i="13"/>
  <c r="G30" i="13" s="1"/>
  <c r="D28" i="13"/>
  <c r="E28" i="13"/>
  <c r="F28" i="13"/>
  <c r="G28" i="13"/>
  <c r="H28" i="13"/>
  <c r="I28" i="13"/>
  <c r="J28" i="13"/>
  <c r="K28" i="13"/>
  <c r="L28" i="13"/>
  <c r="M28" i="13"/>
  <c r="N28" i="13"/>
  <c r="O28" i="13"/>
  <c r="C29" i="12"/>
  <c r="E29" i="12"/>
  <c r="G29" i="12"/>
  <c r="I29" i="12"/>
  <c r="K29" i="12"/>
  <c r="O29" i="12"/>
  <c r="Y29" i="12"/>
  <c r="M29" i="12"/>
  <c r="Q29" i="12"/>
  <c r="S29" i="12"/>
  <c r="U29" i="12"/>
  <c r="W29" i="12"/>
  <c r="AA29" i="12"/>
  <c r="B29" i="12"/>
  <c r="AA22" i="1"/>
  <c r="AA23" i="1"/>
  <c r="AA24" i="1" s="1"/>
  <c r="AA29" i="1"/>
  <c r="AA35" i="1"/>
  <c r="AA36" i="1"/>
  <c r="AA40" i="1"/>
  <c r="AA39" i="1"/>
  <c r="AA41" i="1"/>
  <c r="AA42" i="1"/>
  <c r="AA28" i="1"/>
  <c r="AA30" i="1"/>
  <c r="AA47" i="1"/>
  <c r="AA25" i="1"/>
  <c r="I47" i="1"/>
  <c r="N47" i="1" s="1"/>
  <c r="R47" i="1" s="1"/>
  <c r="V47" i="1" s="1"/>
  <c r="Z47" i="1" s="1"/>
  <c r="I25" i="1"/>
  <c r="N25" i="1" s="1"/>
  <c r="R25" i="1" s="1"/>
  <c r="V25" i="1" s="1"/>
  <c r="Z25" i="1" s="1"/>
  <c r="I22" i="1"/>
  <c r="N22" i="1" s="1"/>
  <c r="R22" i="1" s="1"/>
  <c r="V22" i="1" s="1"/>
  <c r="Z22" i="1" s="1"/>
  <c r="I23" i="1"/>
  <c r="N23" i="1" s="1"/>
  <c r="C24" i="1"/>
  <c r="C49" i="1" s="1"/>
  <c r="C53" i="1" s="1"/>
  <c r="H8" i="3"/>
  <c r="N8" i="3" s="1"/>
  <c r="R8" i="3" s="1"/>
  <c r="H9" i="3"/>
  <c r="N9" i="3" s="1"/>
  <c r="R9" i="3" s="1"/>
  <c r="V9" i="3" s="1"/>
  <c r="Z9" i="3" s="1"/>
  <c r="H10" i="3"/>
  <c r="N10" i="3" s="1"/>
  <c r="R10" i="3" s="1"/>
  <c r="V10" i="3" s="1"/>
  <c r="Z10" i="3" s="1"/>
  <c r="Q57" i="1"/>
  <c r="AA37" i="1"/>
  <c r="I37" i="1"/>
  <c r="N37" i="1" s="1"/>
  <c r="R37" i="1" s="1"/>
  <c r="V37" i="1" s="1"/>
  <c r="Z37" i="1" s="1"/>
  <c r="W24" i="14"/>
  <c r="V24" i="14"/>
  <c r="R24" i="14"/>
  <c r="N24" i="14"/>
  <c r="J24" i="14"/>
  <c r="AA27" i="1"/>
  <c r="AA33" i="1"/>
  <c r="AA32" i="1"/>
  <c r="AA46" i="1"/>
  <c r="AA48" i="1"/>
  <c r="AA51" i="1"/>
  <c r="X24" i="1"/>
  <c r="X49" i="1" s="1"/>
  <c r="X53" i="1" s="1"/>
  <c r="Q24" i="1"/>
  <c r="Q49" i="1" s="1"/>
  <c r="Q53" i="1" s="1"/>
  <c r="P24" i="1"/>
  <c r="P49" i="1" s="1"/>
  <c r="M24" i="1"/>
  <c r="M49" i="1" s="1"/>
  <c r="M53" i="1" s="1"/>
  <c r="AA55" i="1"/>
  <c r="C13" i="3"/>
  <c r="I39" i="1"/>
  <c r="N39" i="1" s="1"/>
  <c r="R39" i="1" s="1"/>
  <c r="V39" i="1" s="1"/>
  <c r="Z39" i="1" s="1"/>
  <c r="I46" i="1"/>
  <c r="N46" i="1"/>
  <c r="R46" i="1"/>
  <c r="V46" i="1" s="1"/>
  <c r="Z46" i="1" s="1"/>
  <c r="I40" i="1"/>
  <c r="N40" i="1" s="1"/>
  <c r="R40" i="1" s="1"/>
  <c r="V40" i="1" s="1"/>
  <c r="Z40" i="1" s="1"/>
  <c r="I44" i="1"/>
  <c r="N44" i="1" s="1"/>
  <c r="R44" i="1" s="1"/>
  <c r="V44" i="1" s="1"/>
  <c r="Z44" i="1" s="1"/>
  <c r="I32" i="1"/>
  <c r="N32" i="1" s="1"/>
  <c r="R32" i="1" s="1"/>
  <c r="V32" i="1" s="1"/>
  <c r="Z32" i="1" s="1"/>
  <c r="I33" i="1"/>
  <c r="N33" i="1" s="1"/>
  <c r="R33" i="1" s="1"/>
  <c r="I35" i="1"/>
  <c r="N35" i="1" s="1"/>
  <c r="R35" i="1" s="1"/>
  <c r="V35" i="1" s="1"/>
  <c r="Z35" i="1" s="1"/>
  <c r="I27" i="1"/>
  <c r="N27" i="1" s="1"/>
  <c r="R27" i="1" s="1"/>
  <c r="V27" i="1" s="1"/>
  <c r="Z27" i="1" s="1"/>
  <c r="I28" i="1"/>
  <c r="N28" i="1" s="1"/>
  <c r="R28" i="1" s="1"/>
  <c r="V28" i="1" s="1"/>
  <c r="Z28" i="1" s="1"/>
  <c r="I29" i="1"/>
  <c r="N29" i="1" s="1"/>
  <c r="R29" i="1" s="1"/>
  <c r="V29" i="1" s="1"/>
  <c r="Z29" i="1" s="1"/>
  <c r="I30" i="1"/>
  <c r="N30" i="1" s="1"/>
  <c r="R30" i="1" s="1"/>
  <c r="V30" i="1" s="1"/>
  <c r="Z30" i="1" s="1"/>
  <c r="I36" i="1"/>
  <c r="N36" i="1" s="1"/>
  <c r="R36" i="1" s="1"/>
  <c r="V36" i="1"/>
  <c r="Z36" i="1" s="1"/>
  <c r="I41" i="1"/>
  <c r="N41" i="1" s="1"/>
  <c r="R41" i="1" s="1"/>
  <c r="V41" i="1" s="1"/>
  <c r="Z41" i="1" s="1"/>
  <c r="I42" i="1"/>
  <c r="N42" i="1"/>
  <c r="R42" i="1"/>
  <c r="V42" i="1" s="1"/>
  <c r="Z42" i="1" s="1"/>
  <c r="I48" i="1"/>
  <c r="N48" i="1" s="1"/>
  <c r="R48" i="1" s="1"/>
  <c r="V48" i="1" s="1"/>
  <c r="Z48" i="1" s="1"/>
  <c r="D24" i="1"/>
  <c r="D49" i="1"/>
  <c r="D53" i="1" s="1"/>
  <c r="D19" i="1"/>
  <c r="W19" i="14"/>
  <c r="W20" i="14"/>
  <c r="W21" i="14"/>
  <c r="W23" i="14"/>
  <c r="W22" i="14"/>
  <c r="V19" i="14"/>
  <c r="V20" i="14"/>
  <c r="V21" i="14"/>
  <c r="V22" i="14"/>
  <c r="V23" i="14"/>
  <c r="R19" i="14"/>
  <c r="R20" i="14"/>
  <c r="R23" i="14"/>
  <c r="R22" i="14"/>
  <c r="R21" i="14"/>
  <c r="N19" i="14"/>
  <c r="N21" i="14"/>
  <c r="N22" i="14"/>
  <c r="N23" i="14"/>
  <c r="J19" i="14"/>
  <c r="J20" i="14"/>
  <c r="J22" i="14"/>
  <c r="J23" i="14"/>
  <c r="J21" i="14"/>
  <c r="I14" i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F13" i="3"/>
  <c r="E13" i="3"/>
  <c r="G24" i="1"/>
  <c r="G49" i="1" s="1"/>
  <c r="G53" i="1" s="1"/>
  <c r="G19" i="1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8" i="13"/>
  <c r="AC28" i="12"/>
  <c r="AC27" i="12"/>
  <c r="AC26" i="12"/>
  <c r="AC25" i="12"/>
  <c r="AC24" i="12"/>
  <c r="AC23" i="12"/>
  <c r="AC22" i="12"/>
  <c r="AC21" i="12"/>
  <c r="AC20" i="12"/>
  <c r="AC19" i="12"/>
  <c r="AC18" i="12"/>
  <c r="AC17" i="12"/>
  <c r="AC16" i="12"/>
  <c r="AC15" i="12"/>
  <c r="AC14" i="12"/>
  <c r="AC13" i="12"/>
  <c r="AC12" i="12"/>
  <c r="AC11" i="12"/>
  <c r="AC10" i="12"/>
  <c r="AC9" i="12"/>
  <c r="AC8" i="12"/>
  <c r="F24" i="1"/>
  <c r="F49" i="1" s="1"/>
  <c r="F53" i="1" s="1"/>
  <c r="F19" i="1"/>
  <c r="V33" i="1"/>
  <c r="Z33" i="1" s="1"/>
  <c r="I50" i="1"/>
  <c r="N50" i="1" s="1"/>
  <c r="R50" i="1" s="1"/>
  <c r="V50" i="1" s="1"/>
  <c r="Z50" i="1" s="1"/>
  <c r="I51" i="1"/>
  <c r="N51" i="1" s="1"/>
  <c r="R51" i="1" s="1"/>
  <c r="V51" i="1" s="1"/>
  <c r="Z51" i="1" s="1"/>
  <c r="E24" i="1"/>
  <c r="E49" i="1" s="1"/>
  <c r="E53" i="1" s="1"/>
  <c r="H24" i="1"/>
  <c r="H49" i="1" s="1"/>
  <c r="H53" i="1" s="1"/>
  <c r="H12" i="3"/>
  <c r="N55" i="1"/>
  <c r="R55" i="1"/>
  <c r="V55" i="1"/>
  <c r="Z55" i="1"/>
  <c r="B19" i="3"/>
  <c r="AA9" i="3"/>
  <c r="AA8" i="3"/>
  <c r="AA10" i="3"/>
  <c r="Y13" i="3"/>
  <c r="X13" i="3"/>
  <c r="W13" i="3"/>
  <c r="U13" i="3"/>
  <c r="T13" i="3"/>
  <c r="S13" i="3"/>
  <c r="Q13" i="3"/>
  <c r="P13" i="3"/>
  <c r="B13" i="3"/>
  <c r="C19" i="1"/>
  <c r="Z22" i="3"/>
  <c r="V22" i="3"/>
  <c r="B20" i="3"/>
  <c r="K13" i="3"/>
  <c r="L13" i="3"/>
  <c r="G13" i="3"/>
  <c r="D13" i="3"/>
  <c r="E19" i="1"/>
  <c r="H19" i="1"/>
  <c r="B18" i="3"/>
  <c r="U15" i="3"/>
  <c r="T15" i="3"/>
  <c r="S15" i="3"/>
  <c r="Q15" i="3"/>
  <c r="P15" i="3"/>
  <c r="O15" i="3"/>
  <c r="L15" i="3"/>
  <c r="M15" i="3"/>
  <c r="K15" i="3"/>
  <c r="X15" i="3"/>
  <c r="Y15" i="3"/>
  <c r="W15" i="3"/>
  <c r="AA15" i="3"/>
  <c r="B15" i="3"/>
  <c r="AA50" i="1"/>
  <c r="O13" i="3"/>
  <c r="N12" i="3"/>
  <c r="R12" i="3" s="1"/>
  <c r="V12" i="3" s="1"/>
  <c r="Z12" i="3" s="1"/>
  <c r="M13" i="3"/>
  <c r="S20" i="3"/>
  <c r="Y20" i="3"/>
  <c r="AA13" i="3"/>
  <c r="V57" i="1" l="1"/>
  <c r="L16" i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Z58" i="1"/>
  <c r="W26" i="14"/>
  <c r="P53" i="1"/>
  <c r="P60" i="1" s="1"/>
  <c r="Z56" i="1"/>
  <c r="AA22" i="3"/>
  <c r="W30" i="14"/>
  <c r="N26" i="14"/>
  <c r="V26" i="14"/>
  <c r="R21" i="3"/>
  <c r="T53" i="1"/>
  <c r="T60" i="1" s="1"/>
  <c r="M19" i="3"/>
  <c r="C56" i="1"/>
  <c r="V21" i="3"/>
  <c r="M20" i="3"/>
  <c r="U19" i="3"/>
  <c r="W19" i="3"/>
  <c r="Q19" i="3"/>
  <c r="Y19" i="3"/>
  <c r="L19" i="3"/>
  <c r="T19" i="3"/>
  <c r="N21" i="3"/>
  <c r="Z21" i="3"/>
  <c r="K19" i="3"/>
  <c r="X19" i="3"/>
  <c r="S19" i="3"/>
  <c r="S18" i="3"/>
  <c r="S24" i="3" s="1"/>
  <c r="U18" i="3"/>
  <c r="L18" i="3"/>
  <c r="M18" i="3"/>
  <c r="X60" i="1"/>
  <c r="Z57" i="1"/>
  <c r="V59" i="1"/>
  <c r="R59" i="1"/>
  <c r="R56" i="1"/>
  <c r="Z59" i="1"/>
  <c r="N57" i="1"/>
  <c r="V56" i="1"/>
  <c r="W60" i="1"/>
  <c r="V58" i="1"/>
  <c r="AA57" i="1"/>
  <c r="S60" i="1"/>
  <c r="U60" i="1"/>
  <c r="R58" i="1"/>
  <c r="L18" i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Y60" i="1"/>
  <c r="I24" i="1"/>
  <c r="I49" i="1" s="1"/>
  <c r="I53" i="1" s="1"/>
  <c r="H13" i="3"/>
  <c r="AA49" i="1"/>
  <c r="AA53" i="1" s="1"/>
  <c r="P28" i="13"/>
  <c r="O30" i="13" s="1"/>
  <c r="M60" i="1"/>
  <c r="O60" i="1"/>
  <c r="R23" i="1"/>
  <c r="V23" i="1" s="1"/>
  <c r="Z23" i="1" s="1"/>
  <c r="Z24" i="1" s="1"/>
  <c r="Z49" i="1" s="1"/>
  <c r="Z53" i="1" s="1"/>
  <c r="N24" i="1"/>
  <c r="N49" i="1" s="1"/>
  <c r="N53" i="1" s="1"/>
  <c r="K19" i="1"/>
  <c r="L20" i="3"/>
  <c r="O20" i="3"/>
  <c r="P20" i="3"/>
  <c r="T20" i="3"/>
  <c r="W20" i="3"/>
  <c r="Z20" i="3" s="1"/>
  <c r="U20" i="3"/>
  <c r="K20" i="3"/>
  <c r="W31" i="14"/>
  <c r="K58" i="1"/>
  <c r="Q60" i="1"/>
  <c r="AC25" i="1"/>
  <c r="AA59" i="1"/>
  <c r="R26" i="14"/>
  <c r="N59" i="1"/>
  <c r="T18" i="3"/>
  <c r="P18" i="3"/>
  <c r="X18" i="3"/>
  <c r="W18" i="3"/>
  <c r="Q18" i="3"/>
  <c r="Q24" i="3" s="1"/>
  <c r="I13" i="3"/>
  <c r="O18" i="3"/>
  <c r="Y18" i="3"/>
  <c r="K31" i="12"/>
  <c r="I19" i="1"/>
  <c r="J26" i="14"/>
  <c r="V8" i="3"/>
  <c r="R13" i="3"/>
  <c r="AC29" i="12"/>
  <c r="AB31" i="12" s="1"/>
  <c r="N13" i="3"/>
  <c r="K56" i="1"/>
  <c r="W29" i="14"/>
  <c r="L60" i="1"/>
  <c r="O19" i="3"/>
  <c r="V19" i="3" l="1"/>
  <c r="N19" i="3"/>
  <c r="AA21" i="3"/>
  <c r="T24" i="3"/>
  <c r="L24" i="3"/>
  <c r="M24" i="3"/>
  <c r="Z19" i="3"/>
  <c r="R19" i="3"/>
  <c r="Y24" i="3"/>
  <c r="N18" i="3"/>
  <c r="X24" i="3"/>
  <c r="Z60" i="1"/>
  <c r="AB50" i="1"/>
  <c r="V60" i="1"/>
  <c r="K60" i="1"/>
  <c r="L13" i="1" s="1"/>
  <c r="M13" i="1" s="1"/>
  <c r="AB25" i="1"/>
  <c r="V24" i="1"/>
  <c r="V49" i="1" s="1"/>
  <c r="V53" i="1" s="1"/>
  <c r="R24" i="1"/>
  <c r="R49" i="1" s="1"/>
  <c r="R53" i="1" s="1"/>
  <c r="R20" i="3"/>
  <c r="V13" i="3"/>
  <c r="Z8" i="3"/>
  <c r="Z13" i="3" s="1"/>
  <c r="V18" i="3"/>
  <c r="P24" i="3"/>
  <c r="N20" i="3"/>
  <c r="K24" i="3"/>
  <c r="Z18" i="3"/>
  <c r="W24" i="3"/>
  <c r="AA56" i="1"/>
  <c r="L15" i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N56" i="1"/>
  <c r="N58" i="1"/>
  <c r="AA58" i="1"/>
  <c r="V20" i="3"/>
  <c r="U24" i="3"/>
  <c r="R18" i="3"/>
  <c r="O24" i="3"/>
  <c r="L17" i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R60" i="1"/>
  <c r="AA19" i="3" l="1"/>
  <c r="R24" i="3"/>
  <c r="N24" i="3"/>
  <c r="V24" i="3"/>
  <c r="N60" i="1"/>
  <c r="AA60" i="1"/>
  <c r="AA20" i="3"/>
  <c r="Z24" i="3"/>
  <c r="AA18" i="3"/>
  <c r="M19" i="1"/>
  <c r="N13" i="1"/>
  <c r="L19" i="1"/>
  <c r="AA24" i="3" l="1"/>
  <c r="O13" i="1"/>
  <c r="N19" i="1"/>
  <c r="P13" i="1" l="1"/>
  <c r="O19" i="1"/>
  <c r="P19" i="1" l="1"/>
  <c r="Q13" i="1"/>
  <c r="R13" i="1" l="1"/>
  <c r="Q19" i="1"/>
  <c r="S13" i="1" l="1"/>
  <c r="R19" i="1"/>
  <c r="T13" i="1" l="1"/>
  <c r="S19" i="1"/>
  <c r="T19" i="1" l="1"/>
  <c r="U13" i="1"/>
  <c r="U19" i="1" l="1"/>
  <c r="V13" i="1"/>
  <c r="W13" i="1" l="1"/>
  <c r="V19" i="1"/>
  <c r="X13" i="1" l="1"/>
  <c r="W19" i="1"/>
  <c r="X19" i="1" l="1"/>
  <c r="Y13" i="1"/>
  <c r="Y19" i="1" l="1"/>
  <c r="Z13" i="1"/>
  <c r="Z19" i="1" l="1"/>
  <c r="AA13" i="1"/>
  <c r="AA19" i="1" s="1"/>
</calcChain>
</file>

<file path=xl/sharedStrings.xml><?xml version="1.0" encoding="utf-8"?>
<sst xmlns="http://schemas.openxmlformats.org/spreadsheetml/2006/main" count="404" uniqueCount="215">
  <si>
    <t>Budget</t>
  </si>
  <si>
    <t>REVENUE:</t>
  </si>
  <si>
    <t>Medicaid</t>
  </si>
  <si>
    <t xml:space="preserve">     TOTAL REVENUE</t>
  </si>
  <si>
    <t>Total Salaries</t>
  </si>
  <si>
    <t>ORIGINAL</t>
  </si>
  <si>
    <t>CURRENT</t>
  </si>
  <si>
    <t>REVISED</t>
  </si>
  <si>
    <t xml:space="preserve"> BUDGET</t>
  </si>
  <si>
    <t>1st QTR</t>
  </si>
  <si>
    <t>INVOICE</t>
  </si>
  <si>
    <t>REMAINING</t>
  </si>
  <si>
    <t>BUDGET</t>
  </si>
  <si>
    <t>2nd QTR</t>
  </si>
  <si>
    <t>3rd QTR</t>
  </si>
  <si>
    <t>4TH QTR</t>
  </si>
  <si>
    <t>YTD</t>
  </si>
  <si>
    <t>EXPENSES</t>
  </si>
  <si>
    <t>MONTHLY INVOICE FOR :</t>
  </si>
  <si>
    <t>MONTHLY LAPSE</t>
  </si>
  <si>
    <t>LAPSE</t>
  </si>
  <si>
    <t>TOTAL SALARIES LAPSED:</t>
  </si>
  <si>
    <t>Prepared By:</t>
  </si>
  <si>
    <t>Approved By:</t>
  </si>
  <si>
    <t>Valid Payee Identification Number:</t>
  </si>
  <si>
    <t>TEXAS CORRECTIONAL OFFICE ON OFFENDERS WITH MEDICAL OR MENTAL IMPAIRMENTS</t>
  </si>
  <si>
    <t xml:space="preserve"> </t>
  </si>
  <si>
    <t>Monthly</t>
  </si>
  <si>
    <t>Fringe</t>
  </si>
  <si>
    <t>Projected Salary Adjustments</t>
  </si>
  <si>
    <t>Medicare</t>
  </si>
  <si>
    <t>In Kind</t>
  </si>
  <si>
    <t>TOTAL FUNDING RECEIVED</t>
  </si>
  <si>
    <t>TCOOMMI</t>
  </si>
  <si>
    <t>PERSONNEL</t>
  </si>
  <si>
    <t xml:space="preserve">     Projected Salary Adjustments</t>
  </si>
  <si>
    <t xml:space="preserve">     Fringe Benefits</t>
  </si>
  <si>
    <t>ADMINISTRATIVE</t>
  </si>
  <si>
    <t xml:space="preserve">     Consumable Supplies</t>
  </si>
  <si>
    <t xml:space="preserve">     Postage</t>
  </si>
  <si>
    <t>OFFICE EQUIPMENT</t>
  </si>
  <si>
    <t>FACILITIES</t>
  </si>
  <si>
    <t>VEHICLE TRANSPORTATION</t>
  </si>
  <si>
    <t xml:space="preserve">     Travel</t>
  </si>
  <si>
    <t xml:space="preserve">     Flex Funds</t>
  </si>
  <si>
    <t xml:space="preserve">     Laboratory Fees</t>
  </si>
  <si>
    <t>SUBTOTAL - TOTAL DIRECT COST</t>
  </si>
  <si>
    <t>TOTAL EXPENDITURES</t>
  </si>
  <si>
    <t>MONTHLY SALARY EXPENDITURES</t>
  </si>
  <si>
    <t>2nd</t>
  </si>
  <si>
    <t>Avg</t>
  </si>
  <si>
    <t>Total Salaries Expended</t>
  </si>
  <si>
    <t xml:space="preserve">*Lapse salaries for the month will auto calculate.  </t>
  </si>
  <si>
    <t>Update the following Sections as necessary</t>
  </si>
  <si>
    <t>Invoice Number:</t>
  </si>
  <si>
    <t>Contract Number:</t>
  </si>
  <si>
    <t>LESS</t>
  </si>
  <si>
    <t xml:space="preserve">*Invoice Number </t>
  </si>
  <si>
    <t>*Contract Number</t>
  </si>
  <si>
    <t>*Valid Payee Identification Number</t>
  </si>
  <si>
    <t>*Prepared By</t>
  </si>
  <si>
    <t>*Approved By</t>
  </si>
  <si>
    <t>*Expenditures for Current Month</t>
  </si>
  <si>
    <t xml:space="preserve">     Telephone and Telecommunications</t>
  </si>
  <si>
    <t xml:space="preserve">     Maintenance</t>
  </si>
  <si>
    <t xml:space="preserve">     Equipment Lease / Rental Copier</t>
  </si>
  <si>
    <t xml:space="preserve">     Utilities</t>
  </si>
  <si>
    <t xml:space="preserve">     Insurance / Facility Insurance</t>
  </si>
  <si>
    <t xml:space="preserve">     Indirect Costs</t>
  </si>
  <si>
    <t xml:space="preserve">     Salaries</t>
  </si>
  <si>
    <t xml:space="preserve">     NCIC/TCIC</t>
  </si>
  <si>
    <t xml:space="preserve">     Advertising</t>
  </si>
  <si>
    <t>YTD LAPSE By</t>
  </si>
  <si>
    <t>QTR @ Yr End</t>
  </si>
  <si>
    <t xml:space="preserve">     Offender Transportation</t>
  </si>
  <si>
    <t xml:space="preserve">     Contracted Services</t>
  </si>
  <si>
    <t>OFFENDER SERVICES</t>
  </si>
  <si>
    <t xml:space="preserve">     Program Director Meeting</t>
  </si>
  <si>
    <t>1st</t>
  </si>
  <si>
    <t xml:space="preserve">2nd </t>
  </si>
  <si>
    <t xml:space="preserve">3rd  </t>
  </si>
  <si>
    <t>ADJ</t>
  </si>
  <si>
    <t>Salary Position Number</t>
  </si>
  <si>
    <t>MEETINGS / CONFERENCES / TRAININGS</t>
  </si>
  <si>
    <t>DESCRIPTION</t>
  </si>
  <si>
    <t>APPROVED</t>
  </si>
  <si>
    <t xml:space="preserve">APPROVED 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</si>
  <si>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</si>
  <si>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</si>
  <si>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</si>
  <si>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</si>
  <si>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</si>
  <si>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</si>
  <si>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</si>
  <si>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</si>
  <si>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</si>
  <si>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</si>
  <si>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</si>
  <si>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</si>
  <si>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TOTAL</t>
  </si>
  <si>
    <t>Other</t>
  </si>
  <si>
    <t>Total</t>
  </si>
  <si>
    <t xml:space="preserve">Preapproved is equal to or greater than </t>
  </si>
  <si>
    <t>Flex Funds</t>
  </si>
  <si>
    <t xml:space="preserve">     M/ C/ T Other </t>
  </si>
  <si>
    <t>4th</t>
  </si>
  <si>
    <t>3rd</t>
  </si>
  <si>
    <t xml:space="preserve">Medicaid </t>
  </si>
  <si>
    <t>Reported</t>
  </si>
  <si>
    <t>Federal Rehab</t>
  </si>
  <si>
    <t>Federal Case Management</t>
  </si>
  <si>
    <t>Federal Other</t>
  </si>
  <si>
    <t>State Rehab</t>
  </si>
  <si>
    <t>State Case Management</t>
  </si>
  <si>
    <t>Total Reported</t>
  </si>
  <si>
    <t>Medicaid - State</t>
  </si>
  <si>
    <t>Medicaid - Federal</t>
  </si>
  <si>
    <t>Federal Total</t>
  </si>
  <si>
    <t>State Total</t>
  </si>
  <si>
    <t>16732 - Caseworker - 100%</t>
  </si>
  <si>
    <t>Replacement Staff &amp; When?</t>
  </si>
  <si>
    <t>In</t>
  </si>
  <si>
    <t>Kind</t>
  </si>
  <si>
    <t>Monthly SALARIES Instructions</t>
  </si>
  <si>
    <t>Monthly MEDICAID Instructions</t>
  </si>
  <si>
    <r>
      <t xml:space="preserve">  Monthly INVOICE Instructions for "</t>
    </r>
    <r>
      <rPr>
        <b/>
        <sz val="10"/>
        <rFont val="Arial"/>
        <family val="2"/>
      </rPr>
      <t>Live Invoice</t>
    </r>
    <r>
      <rPr>
        <sz val="10"/>
        <rFont val="Arial"/>
      </rPr>
      <t>" worksheet</t>
    </r>
  </si>
  <si>
    <t>State Other</t>
  </si>
  <si>
    <t xml:space="preserve">     Equipment Purchase</t>
  </si>
  <si>
    <t xml:space="preserve">     Medications</t>
  </si>
  <si>
    <t xml:space="preserve">     Rent </t>
  </si>
  <si>
    <t>Current</t>
  </si>
  <si>
    <t>Expensed</t>
  </si>
  <si>
    <t>Indirect Costs</t>
  </si>
  <si>
    <t>TEXAS DEPARTMENT OF CRIMINAL JUSTICE " TDCJ " - REENTRY AND INTEGRATION DIVISION " RID "</t>
  </si>
  <si>
    <t>TEXAS CORRECTIONAL OFFICE of OFFENDERS with MEDICAL and MENTAL IMPAIRMENTS</t>
  </si>
  <si>
    <t xml:space="preserve">All formulas have been created for you. </t>
  </si>
  <si>
    <t>Enter the actual expenditure values and fundings received for the month in which you are reporting.</t>
  </si>
  <si>
    <t xml:space="preserve">     -Note: preapproval is necessary to adjust these funds.</t>
  </si>
  <si>
    <t>*Update header information each month.</t>
  </si>
  <si>
    <t>*Update Federal Medicaid and Medicaid Administrative Claiming "MAC" monthly.</t>
  </si>
  <si>
    <t>*Update State Medicaid monthly.</t>
  </si>
  <si>
    <t>*Monthly Invoice for (identify month and calendar year reimbursing)</t>
  </si>
  <si>
    <t xml:space="preserve">       WARNING:  An invoice with a negative expenditure line item in any Remaining Balance</t>
  </si>
  <si>
    <t xml:space="preserve">                           column can not be processed.</t>
  </si>
  <si>
    <t xml:space="preserve">*Update Expenditures for Current Month. </t>
  </si>
  <si>
    <r>
      <t xml:space="preserve">                     EXPENDITURES by </t>
    </r>
    <r>
      <rPr>
        <b/>
        <i/>
        <sz val="24"/>
        <rFont val="Arial"/>
        <family val="2"/>
      </rPr>
      <t>GROUP</t>
    </r>
    <r>
      <rPr>
        <b/>
        <sz val="24"/>
        <rFont val="Arial"/>
        <family val="2"/>
      </rPr>
      <t>:</t>
    </r>
  </si>
  <si>
    <t>Total TDCJ Funding</t>
  </si>
  <si>
    <t xml:space="preserve">Fringe Benefits - Beginning of Year:  </t>
  </si>
  <si>
    <t>MEDICAID - ADULT SERVICES</t>
  </si>
  <si>
    <t>Prg Dir Mtg</t>
  </si>
  <si>
    <t>Medicaid - Card Services &amp; Other</t>
  </si>
  <si>
    <t>*Update Medicaid Card Services monthly.</t>
  </si>
  <si>
    <t>" TCOOMMI " INVOICE</t>
  </si>
  <si>
    <t>Card Services &amp; Other Total</t>
  </si>
  <si>
    <t xml:space="preserve">In-Kind </t>
  </si>
  <si>
    <t xml:space="preserve">Medicaid - Federal </t>
  </si>
  <si>
    <t xml:space="preserve">Medicaid - State </t>
  </si>
  <si>
    <t xml:space="preserve">Medicaid - Card Services / Other </t>
  </si>
  <si>
    <t xml:space="preserve">Medicare </t>
  </si>
  <si>
    <t>MEETING/ CONF/ TRAINING "M/ C/ T"</t>
  </si>
  <si>
    <t>10200 - Intake Specialist - 11%</t>
  </si>
  <si>
    <t>12700 - Program Director - 11%</t>
  </si>
  <si>
    <t>Charles.Stuckey@tdcj.texas.gov</t>
  </si>
  <si>
    <t>Aaron.Stoke@tdcj.texas.gov</t>
  </si>
  <si>
    <t>12900 - Caseworker - 100%</t>
  </si>
  <si>
    <t xml:space="preserve">    *</t>
  </si>
  <si>
    <t xml:space="preserve">     *</t>
  </si>
  <si>
    <t xml:space="preserve">       *</t>
  </si>
  <si>
    <t>September Staff Names</t>
  </si>
  <si>
    <t>SERVICE CENTER NAME - MEDICAID</t>
  </si>
  <si>
    <t>FISCAL YEAR 20_ _</t>
  </si>
  <si>
    <t>September 1, 20_ _ To August 31, 20_ _</t>
  </si>
  <si>
    <t xml:space="preserve"> 696- TC- _ _ - _ _- L_ _ _</t>
  </si>
  <si>
    <r>
      <t>1 - FY 20</t>
    </r>
    <r>
      <rPr>
        <sz val="14"/>
        <color indexed="12"/>
        <rFont val="Arial"/>
        <family val="2"/>
      </rPr>
      <t>_ _</t>
    </r>
  </si>
  <si>
    <t>FY 20 _ _</t>
  </si>
  <si>
    <t>9/1/20_ _</t>
  </si>
  <si>
    <t>10/1/20_ _</t>
  </si>
  <si>
    <t>11/1/20_ _</t>
  </si>
  <si>
    <t>12/1/20_ _</t>
  </si>
  <si>
    <t>1/1/20_ _</t>
  </si>
  <si>
    <t>2/1/20_ _</t>
  </si>
  <si>
    <t>5/1/20_ _</t>
  </si>
  <si>
    <t>3/1/20_ _</t>
  </si>
  <si>
    <t>4/1/20_ _</t>
  </si>
  <si>
    <t>6/1/20_ _</t>
  </si>
  <si>
    <t>7/1/20_ _</t>
  </si>
  <si>
    <t>8/1/20_ _</t>
  </si>
  <si>
    <t>FY 20_ _</t>
  </si>
  <si>
    <t>FISCAL YEAR 20_ _ ~ INVOICE INSTRUCTIONS</t>
  </si>
  <si>
    <t>Please follow the directions below on how to update and submit the invoices for FISCAL YEAR 20_ _.</t>
  </si>
  <si>
    <t>SERVICE CENTER NAME</t>
  </si>
  <si>
    <t>FISCAL YEAR 20_ _  - ADULT SERVICES</t>
  </si>
  <si>
    <t>SERVICE CENTER PROGRAM NAME</t>
  </si>
  <si>
    <t>FISCAL YEAR 20_ _ - ADULT SERVICES</t>
  </si>
  <si>
    <t>FY '16 SERVICE CENTER NAME - TCOOMMI</t>
  </si>
  <si>
    <t>Questions:  Contact the following staff:</t>
  </si>
  <si>
    <t>Invoice related: Sandra Bakaysa  512- 671- 2554</t>
  </si>
  <si>
    <t>Sandra.Bakaysa@tdcj.texas.gov</t>
  </si>
  <si>
    <t>Invoice related: Aaron Stoke        512- 671- 2573</t>
  </si>
  <si>
    <t>*Data entry totals are linked to the "Live Invoice" worksheet.</t>
  </si>
  <si>
    <t>*46B Medication detail submitted for reimbursement.</t>
  </si>
  <si>
    <t xml:space="preserve">      Medicaid Administrative Claiming, Medicare, and Private Insurance payments received.</t>
  </si>
  <si>
    <t>*As Needed:  In Kind, Medicaid (Federal-State-Card Services),</t>
  </si>
  <si>
    <r>
      <t xml:space="preserve">Report preapproved Travel Estimates and itemized Expense detail upon the </t>
    </r>
    <r>
      <rPr>
        <b/>
        <sz val="10"/>
        <rFont val="Arial"/>
        <family val="2"/>
      </rPr>
      <t>Travel</t>
    </r>
    <r>
      <rPr>
        <sz val="10"/>
        <rFont val="Arial"/>
      </rPr>
      <t xml:space="preserve"> worksheet.</t>
    </r>
  </si>
  <si>
    <r>
      <t xml:space="preserve">Report preapproved Flex Funds and identify the amounts submitted upon the </t>
    </r>
    <r>
      <rPr>
        <b/>
        <sz val="10"/>
        <rFont val="Arial"/>
        <family val="2"/>
      </rPr>
      <t>Flex Fund</t>
    </r>
    <r>
      <rPr>
        <sz val="10"/>
        <rFont val="Arial"/>
      </rPr>
      <t xml:space="preserve"> worksheet.</t>
    </r>
  </si>
  <si>
    <r>
      <t xml:space="preserve">Enter each center position number and the matching employee's name upon the </t>
    </r>
    <r>
      <rPr>
        <b/>
        <sz val="10"/>
        <rFont val="Arial"/>
        <family val="2"/>
      </rPr>
      <t>Salary Names</t>
    </r>
    <r>
      <rPr>
        <sz val="10"/>
        <rFont val="Arial"/>
        <family val="2"/>
      </rPr>
      <t xml:space="preserve"> worksheet.</t>
    </r>
  </si>
  <si>
    <r>
      <t xml:space="preserve">Update name changes upon staff turn over with dates upon the </t>
    </r>
    <r>
      <rPr>
        <b/>
        <sz val="10"/>
        <rFont val="Arial"/>
        <family val="2"/>
      </rPr>
      <t>Salary Names</t>
    </r>
    <r>
      <rPr>
        <sz val="10"/>
        <rFont val="Arial"/>
        <family val="2"/>
      </rPr>
      <t xml:space="preserve"> worksheet.</t>
    </r>
  </si>
  <si>
    <t>Submit Medication detail for reconciliation.</t>
  </si>
  <si>
    <t>Submit Contracted Service detail for reconciliation.</t>
  </si>
  <si>
    <t>Submit Juvenile Invoices to fiscaltcoommi@tdcj.texas.gov</t>
  </si>
  <si>
    <r>
      <t xml:space="preserve">Submit Invoices no later than </t>
    </r>
    <r>
      <rPr>
        <sz val="10"/>
        <rFont val="Arial"/>
      </rPr>
      <t>the 20th working day of each month for the previous month.</t>
    </r>
  </si>
  <si>
    <t>Submit Adult Invoices to  fiscaltcoommi@tdcj.texas.gov</t>
  </si>
  <si>
    <t>Frederick.Olson@tdcj.texas.gov</t>
  </si>
  <si>
    <t>Budget related: Chuck Stuckey   512- 671- 2586</t>
  </si>
  <si>
    <t>Budget related: Fred Olson         512- 671- 2524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</si>
</sst>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\-yy;@"/>
    <numFmt numFmtId="166" formatCode="0.0%"/>
    <numFmt numFmtId="167" formatCode="_(&quot;$&quot;* #,##0.00_);_(&quot;$&quot;* \(#,##0.00\);_(&quot;$&quot;* &quot;-&quot;_);_(@_)"/>
    <numFmt numFmtId="168" formatCode="&quot;$&quot;#,##0.00"/>
    <numFmt numFmtId="169" formatCode="mm/dd/yy;@"/>
    <numFmt numFmtId="170" formatCode="[$-409]mmmm\-yy;@"/>
  </numFmts>
  <fonts count="40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i/>
      <sz val="14"/>
      <name val="Arial"/>
      <family val="2"/>
    </font>
    <font>
      <sz val="14"/>
      <color indexed="10"/>
      <name val="Arial"/>
      <family val="2"/>
    </font>
    <font>
      <b/>
      <sz val="16"/>
      <name val="Arial"/>
      <family val="2"/>
    </font>
    <font>
      <b/>
      <sz val="14"/>
      <color indexed="17"/>
      <name val="Arial"/>
      <family val="2"/>
    </font>
    <font>
      <sz val="14"/>
      <color indexed="17"/>
      <name val="Arial"/>
      <family val="2"/>
    </font>
    <font>
      <b/>
      <sz val="14"/>
      <color indexed="10"/>
      <name val="Arial"/>
      <family val="2"/>
    </font>
    <font>
      <b/>
      <u/>
      <sz val="14"/>
      <name val="Arial"/>
      <family val="2"/>
    </font>
    <font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24"/>
      <color indexed="12"/>
      <name val="Arial"/>
      <family val="2"/>
    </font>
    <font>
      <b/>
      <i/>
      <sz val="24"/>
      <name val="Arial"/>
      <family val="2"/>
    </font>
    <font>
      <sz val="24"/>
      <color indexed="10"/>
      <name val="Arial"/>
      <family val="2"/>
    </font>
    <font>
      <sz val="26"/>
      <name val="Arial"/>
      <family val="2"/>
    </font>
    <font>
      <b/>
      <sz val="26"/>
      <name val="Arial"/>
      <family val="2"/>
    </font>
    <font>
      <b/>
      <i/>
      <sz val="26"/>
      <name val="Arial"/>
      <family val="2"/>
    </font>
    <font>
      <b/>
      <sz val="2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30"/>
      <name val="Arial"/>
      <family val="2"/>
    </font>
    <font>
      <sz val="32"/>
      <name val="Arial"/>
      <family val="2"/>
    </font>
    <font>
      <b/>
      <sz val="32"/>
      <name val="Arial"/>
      <family val="2"/>
    </font>
    <font>
      <sz val="32"/>
      <color indexed="10"/>
      <name val="Arial"/>
      <family val="2"/>
    </font>
    <font>
      <sz val="14"/>
      <color indexed="12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9"/>
      <name val="Arial"/>
      <family val="2"/>
    </font>
    <font>
      <sz val="1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FF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</cellStyleXfs>
  <cellXfs count="535">
    <xf numFmtId="0" fontId="0" fillId="0" borderId="0" xfId="0"/>
    <xf numFmtId="0" fontId="2" fillId="0" borderId="0" xfId="2" applyAlignment="1" applyProtection="1">
      <alignment wrapText="1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Protection="1"/>
    <xf numFmtId="0" fontId="10" fillId="0" borderId="0" xfId="0" applyFont="1" applyAlignment="1" applyProtection="1">
      <alignment horizontal="center"/>
    </xf>
    <xf numFmtId="165" fontId="9" fillId="0" borderId="7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/>
    <xf numFmtId="42" fontId="10" fillId="0" borderId="10" xfId="0" applyNumberFormat="1" applyFont="1" applyBorder="1" applyProtection="1"/>
    <xf numFmtId="42" fontId="10" fillId="0" borderId="11" xfId="1" applyNumberFormat="1" applyFont="1" applyBorder="1" applyProtection="1"/>
    <xf numFmtId="44" fontId="10" fillId="0" borderId="12" xfId="0" applyNumberFormat="1" applyFont="1" applyBorder="1" applyProtection="1"/>
    <xf numFmtId="44" fontId="10" fillId="0" borderId="10" xfId="0" applyNumberFormat="1" applyFont="1" applyBorder="1" applyProtection="1"/>
    <xf numFmtId="0" fontId="10" fillId="0" borderId="0" xfId="0" applyFont="1" applyBorder="1" applyProtection="1"/>
    <xf numFmtId="44" fontId="10" fillId="5" borderId="15" xfId="1" applyFont="1" applyFill="1" applyBorder="1" applyAlignment="1" applyProtection="1">
      <alignment horizontal="center"/>
    </xf>
    <xf numFmtId="44" fontId="13" fillId="0" borderId="0" xfId="1" applyFont="1" applyBorder="1" applyProtection="1">
      <protection locked="0"/>
    </xf>
    <xf numFmtId="44" fontId="13" fillId="0" borderId="0" xfId="1" applyFont="1" applyBorder="1" applyProtection="1"/>
    <xf numFmtId="10" fontId="10" fillId="0" borderId="0" xfId="0" applyNumberFormat="1" applyFont="1" applyProtection="1"/>
    <xf numFmtId="42" fontId="10" fillId="0" borderId="8" xfId="1" applyNumberFormat="1" applyFont="1" applyBorder="1" applyProtection="1">
      <protection locked="0"/>
    </xf>
    <xf numFmtId="0" fontId="10" fillId="0" borderId="0" xfId="0" applyFont="1"/>
    <xf numFmtId="42" fontId="10" fillId="0" borderId="11" xfId="1" applyNumberFormat="1" applyFont="1" applyFill="1" applyBorder="1" applyProtection="1">
      <protection locked="0"/>
    </xf>
    <xf numFmtId="44" fontId="10" fillId="0" borderId="11" xfId="1" applyFont="1" applyFill="1" applyBorder="1" applyProtection="1">
      <protection locked="0"/>
    </xf>
    <xf numFmtId="42" fontId="10" fillId="0" borderId="18" xfId="1" applyNumberFormat="1" applyFont="1" applyBorder="1" applyProtection="1">
      <protection locked="0"/>
    </xf>
    <xf numFmtId="44" fontId="10" fillId="0" borderId="11" xfId="1" applyFont="1" applyBorder="1" applyProtection="1">
      <protection locked="0"/>
    </xf>
    <xf numFmtId="44" fontId="10" fillId="0" borderId="8" xfId="1" applyFont="1" applyBorder="1" applyProtection="1">
      <protection locked="0"/>
    </xf>
    <xf numFmtId="0" fontId="10" fillId="0" borderId="6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44" fontId="13" fillId="0" borderId="23" xfId="1" applyFont="1" applyBorder="1" applyProtection="1"/>
    <xf numFmtId="44" fontId="10" fillId="0" borderId="11" xfId="0" applyNumberFormat="1" applyFont="1" applyBorder="1" applyProtection="1"/>
    <xf numFmtId="0" fontId="0" fillId="0" borderId="0" xfId="0" applyAlignment="1"/>
    <xf numFmtId="0" fontId="4" fillId="0" borderId="0" xfId="3" applyFont="1" applyAlignment="1">
      <alignment horizontal="left"/>
    </xf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0" fontId="5" fillId="0" borderId="0" xfId="3"/>
    <xf numFmtId="0" fontId="5" fillId="0" borderId="0" xfId="3" applyFont="1" applyAlignment="1">
      <alignment wrapText="1"/>
    </xf>
    <xf numFmtId="0" fontId="5" fillId="0" borderId="0" xfId="3" applyAlignment="1">
      <alignment wrapText="1"/>
    </xf>
    <xf numFmtId="0" fontId="5" fillId="0" borderId="0" xfId="3" applyFont="1" applyAlignment="1"/>
    <xf numFmtId="0" fontId="5" fillId="0" borderId="0" xfId="3" applyAlignment="1"/>
    <xf numFmtId="0" fontId="5" fillId="0" borderId="0" xfId="3" applyFont="1" applyAlignment="1">
      <alignment horizontal="left" indent="3"/>
    </xf>
    <xf numFmtId="0" fontId="5" fillId="0" borderId="0" xfId="3" applyAlignment="1">
      <alignment horizontal="left" indent="3"/>
    </xf>
    <xf numFmtId="0" fontId="5" fillId="0" borderId="0" xfId="3" applyFont="1" applyAlignment="1">
      <alignment horizontal="left" indent="1"/>
    </xf>
    <xf numFmtId="0" fontId="5" fillId="0" borderId="0" xfId="3" applyBorder="1"/>
    <xf numFmtId="0" fontId="8" fillId="0" borderId="0" xfId="3" applyFont="1" applyAlignment="1">
      <alignment horizontal="left" indent="1"/>
    </xf>
    <xf numFmtId="0" fontId="5" fillId="0" borderId="0" xfId="3" applyFont="1" applyAlignment="1">
      <alignment horizontal="left" wrapText="1" indent="3"/>
    </xf>
    <xf numFmtId="0" fontId="5" fillId="0" borderId="0" xfId="3" applyAlignment="1">
      <alignment horizontal="left" wrapText="1" indent="3"/>
    </xf>
    <xf numFmtId="0" fontId="6" fillId="0" borderId="0" xfId="3" applyFont="1"/>
    <xf numFmtId="49" fontId="6" fillId="0" borderId="0" xfId="3" applyNumberFormat="1" applyFont="1" applyAlignment="1">
      <alignment horizontal="left" indent="3"/>
    </xf>
    <xf numFmtId="44" fontId="10" fillId="0" borderId="16" xfId="1" applyFont="1" applyBorder="1" applyAlignment="1" applyProtection="1">
      <alignment horizontal="center"/>
    </xf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Protection="1"/>
    <xf numFmtId="0" fontId="20" fillId="0" borderId="0" xfId="0" applyFont="1" applyBorder="1" applyAlignment="1" applyProtection="1">
      <alignment horizontal="left"/>
      <protection locked="0"/>
    </xf>
    <xf numFmtId="0" fontId="21" fillId="0" borderId="0" xfId="0" applyFont="1" applyAlignment="1" applyProtection="1">
      <alignment horizontal="center"/>
    </xf>
    <xf numFmtId="165" fontId="20" fillId="0" borderId="7" xfId="0" applyNumberFormat="1" applyFont="1" applyBorder="1" applyAlignment="1" applyProtection="1">
      <alignment horizontal="center"/>
      <protection locked="0"/>
    </xf>
    <xf numFmtId="165" fontId="20" fillId="0" borderId="22" xfId="0" applyNumberFormat="1" applyFont="1" applyBorder="1" applyAlignment="1" applyProtection="1">
      <alignment horizontal="center"/>
      <protection locked="0"/>
    </xf>
    <xf numFmtId="0" fontId="20" fillId="0" borderId="0" xfId="0" applyFont="1" applyProtection="1"/>
    <xf numFmtId="0" fontId="20" fillId="0" borderId="8" xfId="0" applyFont="1" applyBorder="1" applyAlignment="1" applyProtection="1">
      <alignment horizontal="center"/>
      <protection locked="0"/>
    </xf>
    <xf numFmtId="42" fontId="21" fillId="0" borderId="11" xfId="1" applyNumberFormat="1" applyFont="1" applyBorder="1" applyProtection="1"/>
    <xf numFmtId="42" fontId="21" fillId="0" borderId="11" xfId="1" applyNumberFormat="1" applyFont="1" applyBorder="1" applyProtection="1">
      <protection locked="0"/>
    </xf>
    <xf numFmtId="44" fontId="21" fillId="0" borderId="11" xfId="1" applyNumberFormat="1" applyFont="1" applyBorder="1" applyProtection="1"/>
    <xf numFmtId="44" fontId="21" fillId="0" borderId="11" xfId="1" applyNumberFormat="1" applyFont="1" applyFill="1" applyBorder="1" applyProtection="1"/>
    <xf numFmtId="44" fontId="21" fillId="0" borderId="13" xfId="1" applyNumberFormat="1" applyFont="1" applyBorder="1" applyProtection="1"/>
    <xf numFmtId="42" fontId="21" fillId="9" borderId="11" xfId="1" applyNumberFormat="1" applyFont="1" applyFill="1" applyBorder="1" applyProtection="1"/>
    <xf numFmtId="42" fontId="21" fillId="9" borderId="11" xfId="1" applyNumberFormat="1" applyFont="1" applyFill="1" applyBorder="1" applyProtection="1">
      <protection locked="0"/>
    </xf>
    <xf numFmtId="44" fontId="21" fillId="9" borderId="11" xfId="1" applyNumberFormat="1" applyFont="1" applyFill="1" applyBorder="1" applyProtection="1"/>
    <xf numFmtId="42" fontId="21" fillId="9" borderId="18" xfId="1" applyNumberFormat="1" applyFont="1" applyFill="1" applyBorder="1" applyProtection="1">
      <protection locked="0"/>
    </xf>
    <xf numFmtId="42" fontId="21" fillId="0" borderId="18" xfId="1" applyNumberFormat="1" applyFont="1" applyBorder="1" applyProtection="1"/>
    <xf numFmtId="44" fontId="21" fillId="0" borderId="18" xfId="1" applyFont="1" applyBorder="1" applyProtection="1"/>
    <xf numFmtId="44" fontId="21" fillId="9" borderId="18" xfId="1" applyFont="1" applyFill="1" applyBorder="1" applyProtection="1"/>
    <xf numFmtId="44" fontId="21" fillId="0" borderId="47" xfId="1" applyFont="1" applyBorder="1" applyProtection="1"/>
    <xf numFmtId="0" fontId="20" fillId="0" borderId="0" xfId="0" applyFont="1" applyBorder="1" applyProtection="1"/>
    <xf numFmtId="44" fontId="21" fillId="0" borderId="18" xfId="1" applyNumberFormat="1" applyFont="1" applyBorder="1" applyProtection="1"/>
    <xf numFmtId="44" fontId="21" fillId="9" borderId="18" xfId="1" applyNumberFormat="1" applyFont="1" applyFill="1" applyBorder="1" applyProtection="1"/>
    <xf numFmtId="44" fontId="21" fillId="0" borderId="18" xfId="1" applyNumberFormat="1" applyFont="1" applyFill="1" applyBorder="1" applyProtection="1"/>
    <xf numFmtId="44" fontId="21" fillId="0" borderId="48" xfId="1" applyNumberFormat="1" applyFont="1" applyBorder="1" applyProtection="1"/>
    <xf numFmtId="44" fontId="21" fillId="0" borderId="28" xfId="1" applyNumberFormat="1" applyFont="1" applyBorder="1" applyProtection="1"/>
    <xf numFmtId="167" fontId="20" fillId="0" borderId="17" xfId="0" applyNumberFormat="1" applyFont="1" applyFill="1" applyBorder="1" applyProtection="1"/>
    <xf numFmtId="167" fontId="20" fillId="0" borderId="11" xfId="0" applyNumberFormat="1" applyFont="1" applyFill="1" applyBorder="1" applyProtection="1"/>
    <xf numFmtId="42" fontId="20" fillId="0" borderId="11" xfId="0" applyNumberFormat="1" applyFont="1" applyFill="1" applyBorder="1" applyProtection="1"/>
    <xf numFmtId="167" fontId="21" fillId="0" borderId="11" xfId="1" applyNumberFormat="1" applyFont="1" applyFill="1" applyBorder="1" applyProtection="1"/>
    <xf numFmtId="167" fontId="20" fillId="0" borderId="10" xfId="1" applyNumberFormat="1" applyFont="1" applyFill="1" applyBorder="1" applyProtection="1"/>
    <xf numFmtId="167" fontId="20" fillId="0" borderId="11" xfId="1" applyNumberFormat="1" applyFont="1" applyFill="1" applyBorder="1" applyProtection="1"/>
    <xf numFmtId="167" fontId="20" fillId="0" borderId="17" xfId="1" applyNumberFormat="1" applyFont="1" applyFill="1" applyBorder="1" applyProtection="1"/>
    <xf numFmtId="0" fontId="20" fillId="0" borderId="0" xfId="0" applyFont="1" applyFill="1" applyProtection="1"/>
    <xf numFmtId="42" fontId="21" fillId="0" borderId="16" xfId="1" applyNumberFormat="1" applyFont="1" applyBorder="1" applyProtection="1"/>
    <xf numFmtId="42" fontId="21" fillId="0" borderId="16" xfId="1" applyNumberFormat="1" applyFont="1" applyBorder="1" applyProtection="1">
      <protection locked="0"/>
    </xf>
    <xf numFmtId="44" fontId="21" fillId="0" borderId="16" xfId="1" applyNumberFormat="1" applyFont="1" applyFill="1" applyBorder="1" applyProtection="1">
      <protection locked="0"/>
    </xf>
    <xf numFmtId="44" fontId="21" fillId="0" borderId="16" xfId="1" applyNumberFormat="1" applyFont="1" applyBorder="1" applyProtection="1">
      <protection locked="0"/>
    </xf>
    <xf numFmtId="44" fontId="21" fillId="0" borderId="4" xfId="1" applyNumberFormat="1" applyFont="1" applyBorder="1" applyProtection="1">
      <protection locked="0"/>
    </xf>
    <xf numFmtId="42" fontId="21" fillId="0" borderId="48" xfId="1" applyNumberFormat="1" applyFont="1" applyBorder="1" applyProtection="1"/>
    <xf numFmtId="42" fontId="21" fillId="0" borderId="48" xfId="1" applyNumberFormat="1" applyFont="1" applyBorder="1" applyProtection="1">
      <protection locked="0"/>
    </xf>
    <xf numFmtId="42" fontId="21" fillId="0" borderId="8" xfId="1" applyNumberFormat="1" applyFont="1" applyBorder="1" applyProtection="1">
      <protection locked="0"/>
    </xf>
    <xf numFmtId="42" fontId="21" fillId="0" borderId="8" xfId="1" applyNumberFormat="1" applyFont="1" applyBorder="1" applyProtection="1"/>
    <xf numFmtId="44" fontId="21" fillId="0" borderId="8" xfId="1" applyNumberFormat="1" applyFont="1" applyBorder="1" applyProtection="1">
      <protection locked="0"/>
    </xf>
    <xf numFmtId="44" fontId="21" fillId="0" borderId="23" xfId="1" applyNumberFormat="1" applyFont="1" applyBorder="1" applyProtection="1">
      <protection locked="0"/>
    </xf>
    <xf numFmtId="44" fontId="21" fillId="0" borderId="48" xfId="1" applyNumberFormat="1" applyFont="1" applyBorder="1" applyProtection="1">
      <protection locked="0"/>
    </xf>
    <xf numFmtId="42" fontId="21" fillId="0" borderId="35" xfId="1" applyNumberFormat="1" applyFont="1" applyBorder="1" applyProtection="1"/>
    <xf numFmtId="44" fontId="21" fillId="0" borderId="35" xfId="1" applyNumberFormat="1" applyFont="1" applyBorder="1" applyProtection="1"/>
    <xf numFmtId="44" fontId="21" fillId="0" borderId="35" xfId="1" applyFont="1" applyBorder="1" applyProtection="1"/>
    <xf numFmtId="44" fontId="21" fillId="0" borderId="11" xfId="1" applyNumberFormat="1" applyFont="1" applyBorder="1" applyProtection="1">
      <protection locked="0"/>
    </xf>
    <xf numFmtId="44" fontId="21" fillId="0" borderId="13" xfId="1" applyNumberFormat="1" applyFont="1" applyBorder="1" applyProtection="1">
      <protection locked="0"/>
    </xf>
    <xf numFmtId="166" fontId="21" fillId="0" borderId="0" xfId="0" applyNumberFormat="1" applyFont="1" applyAlignment="1" applyProtection="1">
      <alignment horizontal="center"/>
    </xf>
    <xf numFmtId="0" fontId="21" fillId="0" borderId="11" xfId="1" applyNumberFormat="1" applyFont="1" applyFill="1" applyBorder="1" applyProtection="1"/>
    <xf numFmtId="166" fontId="21" fillId="0" borderId="11" xfId="1" applyNumberFormat="1" applyFont="1" applyFill="1" applyBorder="1" applyProtection="1"/>
    <xf numFmtId="0" fontId="21" fillId="0" borderId="11" xfId="1" applyNumberFormat="1" applyFont="1" applyBorder="1" applyProtection="1"/>
    <xf numFmtId="167" fontId="21" fillId="0" borderId="11" xfId="1" applyNumberFormat="1" applyFont="1" applyBorder="1" applyProtection="1">
      <protection locked="0"/>
    </xf>
    <xf numFmtId="0" fontId="21" fillId="0" borderId="13" xfId="1" applyNumberFormat="1" applyFont="1" applyBorder="1" applyProtection="1"/>
    <xf numFmtId="44" fontId="21" fillId="0" borderId="11" xfId="1" applyNumberFormat="1" applyFont="1" applyFill="1" applyBorder="1" applyProtection="1">
      <protection locked="0"/>
    </xf>
    <xf numFmtId="44" fontId="21" fillId="0" borderId="2" xfId="1" applyNumberFormat="1" applyFont="1" applyBorder="1" applyProtection="1"/>
    <xf numFmtId="166" fontId="21" fillId="0" borderId="0" xfId="0" applyNumberFormat="1" applyFont="1" applyBorder="1" applyAlignment="1" applyProtection="1">
      <alignment horizontal="center"/>
    </xf>
    <xf numFmtId="168" fontId="21" fillId="0" borderId="0" xfId="0" applyNumberFormat="1" applyFont="1" applyBorder="1" applyProtection="1"/>
    <xf numFmtId="0" fontId="21" fillId="0" borderId="0" xfId="0" applyFont="1" applyBorder="1" applyProtection="1"/>
    <xf numFmtId="42" fontId="21" fillId="0" borderId="16" xfId="0" applyNumberFormat="1" applyFont="1" applyBorder="1" applyProtection="1"/>
    <xf numFmtId="44" fontId="24" fillId="0" borderId="0" xfId="1" applyFont="1" applyBorder="1" applyProtection="1"/>
    <xf numFmtId="44" fontId="24" fillId="0" borderId="23" xfId="1" applyFont="1" applyBorder="1" applyProtection="1"/>
    <xf numFmtId="166" fontId="20" fillId="0" borderId="0" xfId="0" applyNumberFormat="1" applyFont="1" applyProtection="1"/>
    <xf numFmtId="10" fontId="20" fillId="0" borderId="0" xfId="0" applyNumberFormat="1" applyFont="1" applyAlignment="1" applyProtection="1">
      <alignment horizontal="right"/>
    </xf>
    <xf numFmtId="0" fontId="25" fillId="0" borderId="0" xfId="0" applyFont="1" applyProtection="1"/>
    <xf numFmtId="167" fontId="21" fillId="3" borderId="3" xfId="1" applyNumberFormat="1" applyFont="1" applyFill="1" applyBorder="1" applyProtection="1"/>
    <xf numFmtId="0" fontId="21" fillId="3" borderId="3" xfId="1" applyNumberFormat="1" applyFont="1" applyFill="1" applyBorder="1" applyProtection="1"/>
    <xf numFmtId="166" fontId="21" fillId="0" borderId="13" xfId="1" applyNumberFormat="1" applyFont="1" applyFill="1" applyBorder="1" applyProtection="1"/>
    <xf numFmtId="44" fontId="21" fillId="0" borderId="13" xfId="1" applyNumberFormat="1" applyFont="1" applyFill="1" applyBorder="1" applyProtection="1">
      <protection locked="0"/>
    </xf>
    <xf numFmtId="44" fontId="25" fillId="0" borderId="27" xfId="1" applyFont="1" applyBorder="1" applyProtection="1"/>
    <xf numFmtId="44" fontId="25" fillId="0" borderId="28" xfId="1" applyFont="1" applyBorder="1" applyProtection="1"/>
    <xf numFmtId="166" fontId="20" fillId="0" borderId="0" xfId="0" applyNumberFormat="1" applyFont="1" applyAlignment="1" applyProtection="1">
      <alignment horizontal="left"/>
    </xf>
    <xf numFmtId="44" fontId="10" fillId="0" borderId="0" xfId="1" applyFont="1" applyBorder="1" applyProtection="1"/>
    <xf numFmtId="44" fontId="24" fillId="0" borderId="1" xfId="1" applyFont="1" applyBorder="1" applyProtection="1">
      <protection locked="0"/>
    </xf>
    <xf numFmtId="44" fontId="24" fillId="0" borderId="29" xfId="1" applyFont="1" applyBorder="1" applyProtection="1">
      <protection locked="0"/>
    </xf>
    <xf numFmtId="44" fontId="24" fillId="0" borderId="29" xfId="1" applyFont="1" applyBorder="1" applyProtection="1"/>
    <xf numFmtId="44" fontId="24" fillId="0" borderId="22" xfId="1" applyFont="1" applyBorder="1" applyProtection="1"/>
    <xf numFmtId="44" fontId="21" fillId="5" borderId="51" xfId="1" applyFont="1" applyFill="1" applyBorder="1" applyAlignment="1" applyProtection="1">
      <alignment horizontal="center"/>
    </xf>
    <xf numFmtId="44" fontId="13" fillId="0" borderId="3" xfId="1" applyFont="1" applyBorder="1" applyProtection="1">
      <protection locked="0"/>
    </xf>
    <xf numFmtId="44" fontId="24" fillId="0" borderId="15" xfId="1" applyFont="1" applyBorder="1" applyProtection="1"/>
    <xf numFmtId="0" fontId="21" fillId="0" borderId="0" xfId="0" applyFont="1" applyFill="1" applyAlignment="1" applyProtection="1">
      <alignment horizontal="center"/>
    </xf>
    <xf numFmtId="44" fontId="21" fillId="0" borderId="2" xfId="1" applyFont="1" applyBorder="1" applyProtection="1"/>
    <xf numFmtId="0" fontId="21" fillId="0" borderId="13" xfId="1" applyNumberFormat="1" applyFont="1" applyFill="1" applyBorder="1" applyProtection="1"/>
    <xf numFmtId="44" fontId="28" fillId="0" borderId="26" xfId="1" applyFont="1" applyBorder="1" applyProtection="1"/>
    <xf numFmtId="44" fontId="28" fillId="0" borderId="27" xfId="1" applyFont="1" applyBorder="1" applyProtection="1"/>
    <xf numFmtId="42" fontId="25" fillId="8" borderId="35" xfId="1" applyNumberFormat="1" applyFont="1" applyFill="1" applyBorder="1" applyProtection="1"/>
    <xf numFmtId="44" fontId="25" fillId="8" borderId="35" xfId="1" applyNumberFormat="1" applyFont="1" applyFill="1" applyBorder="1" applyProtection="1"/>
    <xf numFmtId="44" fontId="25" fillId="8" borderId="2" xfId="1" applyNumberFormat="1" applyFont="1" applyFill="1" applyBorder="1" applyProtection="1"/>
    <xf numFmtId="44" fontId="25" fillId="8" borderId="8" xfId="1" applyNumberFormat="1" applyFont="1" applyFill="1" applyBorder="1" applyProtection="1"/>
    <xf numFmtId="0" fontId="26" fillId="0" borderId="0" xfId="0" applyFont="1" applyProtection="1"/>
    <xf numFmtId="44" fontId="21" fillId="11" borderId="35" xfId="1" applyNumberFormat="1" applyFont="1" applyFill="1" applyBorder="1" applyProtection="1"/>
    <xf numFmtId="167" fontId="21" fillId="11" borderId="10" xfId="1" applyNumberFormat="1" applyFont="1" applyFill="1" applyBorder="1" applyProtection="1"/>
    <xf numFmtId="167" fontId="21" fillId="11" borderId="11" xfId="1" applyNumberFormat="1" applyFont="1" applyFill="1" applyBorder="1" applyProtection="1"/>
    <xf numFmtId="44" fontId="21" fillId="11" borderId="11" xfId="1" applyNumberFormat="1" applyFont="1" applyFill="1" applyBorder="1" applyProtection="1"/>
    <xf numFmtId="44" fontId="21" fillId="11" borderId="48" xfId="1" applyNumberFormat="1" applyFont="1" applyFill="1" applyBorder="1" applyProtection="1"/>
    <xf numFmtId="44" fontId="21" fillId="11" borderId="16" xfId="1" applyNumberFormat="1" applyFont="1" applyFill="1" applyBorder="1" applyProtection="1"/>
    <xf numFmtId="44" fontId="21" fillId="11" borderId="8" xfId="1" applyNumberFormat="1" applyFont="1" applyFill="1" applyBorder="1" applyProtection="1"/>
    <xf numFmtId="44" fontId="21" fillId="11" borderId="35" xfId="1" applyFont="1" applyFill="1" applyBorder="1" applyProtection="1"/>
    <xf numFmtId="42" fontId="10" fillId="0" borderId="11" xfId="1" applyNumberFormat="1" applyFont="1" applyBorder="1" applyProtection="1">
      <protection locked="0"/>
    </xf>
    <xf numFmtId="44" fontId="21" fillId="0" borderId="17" xfId="1" applyNumberFormat="1" applyFont="1" applyBorder="1" applyProtection="1">
      <protection locked="0"/>
    </xf>
    <xf numFmtId="44" fontId="21" fillId="0" borderId="10" xfId="1" applyNumberFormat="1" applyFont="1" applyBorder="1" applyProtection="1">
      <protection locked="0"/>
    </xf>
    <xf numFmtId="44" fontId="21" fillId="0" borderId="28" xfId="1" applyNumberFormat="1" applyFont="1" applyBorder="1" applyProtection="1">
      <protection locked="0"/>
    </xf>
    <xf numFmtId="44" fontId="31" fillId="11" borderId="39" xfId="0" applyNumberFormat="1" applyFont="1" applyFill="1" applyBorder="1" applyProtection="1"/>
    <xf numFmtId="44" fontId="32" fillId="0" borderId="11" xfId="1" applyNumberFormat="1" applyFont="1" applyBorder="1" applyProtection="1"/>
    <xf numFmtId="44" fontId="32" fillId="9" borderId="11" xfId="1" applyNumberFormat="1" applyFont="1" applyFill="1" applyBorder="1" applyProtection="1"/>
    <xf numFmtId="44" fontId="32" fillId="9" borderId="18" xfId="1" applyFont="1" applyFill="1" applyBorder="1" applyProtection="1"/>
    <xf numFmtId="44" fontId="32" fillId="9" borderId="18" xfId="1" applyNumberFormat="1" applyFont="1" applyFill="1" applyBorder="1" applyProtection="1"/>
    <xf numFmtId="44" fontId="32" fillId="8" borderId="35" xfId="1" applyNumberFormat="1" applyFont="1" applyFill="1" applyBorder="1" applyProtection="1"/>
    <xf numFmtId="167" fontId="33" fillId="0" borderId="11" xfId="1" applyNumberFormat="1" applyFont="1" applyFill="1" applyBorder="1" applyProtection="1"/>
    <xf numFmtId="44" fontId="32" fillId="0" borderId="16" xfId="1" applyNumberFormat="1" applyFont="1" applyBorder="1" applyProtection="1"/>
    <xf numFmtId="44" fontId="32" fillId="0" borderId="8" xfId="1" applyNumberFormat="1" applyFont="1" applyBorder="1" applyProtection="1"/>
    <xf numFmtId="44" fontId="32" fillId="0" borderId="35" xfId="1" applyFont="1" applyBorder="1" applyProtection="1"/>
    <xf numFmtId="0" fontId="32" fillId="0" borderId="11" xfId="1" applyNumberFormat="1" applyFont="1" applyBorder="1" applyProtection="1"/>
    <xf numFmtId="44" fontId="32" fillId="0" borderId="18" xfId="1" applyNumberFormat="1" applyFont="1" applyBorder="1" applyProtection="1"/>
    <xf numFmtId="44" fontId="32" fillId="0" borderId="35" xfId="1" applyNumberFormat="1" applyFont="1" applyBorder="1" applyProtection="1"/>
    <xf numFmtId="44" fontId="32" fillId="0" borderId="48" xfId="1" applyNumberFormat="1" applyFont="1" applyBorder="1" applyProtection="1"/>
    <xf numFmtId="44" fontId="32" fillId="0" borderId="16" xfId="0" applyNumberFormat="1" applyFont="1" applyBorder="1" applyProtection="1"/>
    <xf numFmtId="44" fontId="34" fillId="0" borderId="22" xfId="1" applyFont="1" applyBorder="1" applyProtection="1"/>
    <xf numFmtId="44" fontId="34" fillId="0" borderId="23" xfId="1" applyFont="1" applyBorder="1" applyProtection="1"/>
    <xf numFmtId="44" fontId="33" fillId="0" borderId="28" xfId="1" applyFont="1" applyBorder="1" applyProtection="1"/>
    <xf numFmtId="42" fontId="31" fillId="0" borderId="16" xfId="0" applyNumberFormat="1" applyFont="1" applyBorder="1" applyProtection="1"/>
    <xf numFmtId="42" fontId="31" fillId="8" borderId="35" xfId="1" applyNumberFormat="1" applyFont="1" applyFill="1" applyBorder="1" applyProtection="1"/>
    <xf numFmtId="44" fontId="31" fillId="8" borderId="35" xfId="1" applyNumberFormat="1" applyFont="1" applyFill="1" applyBorder="1" applyProtection="1"/>
    <xf numFmtId="44" fontId="25" fillId="0" borderId="16" xfId="0" applyNumberFormat="1" applyFont="1" applyBorder="1" applyProtection="1"/>
    <xf numFmtId="44" fontId="25" fillId="0" borderId="49" xfId="0" applyNumberFormat="1" applyFont="1" applyBorder="1" applyProtection="1"/>
    <xf numFmtId="44" fontId="25" fillId="0" borderId="39" xfId="0" applyNumberFormat="1" applyFont="1" applyBorder="1" applyProtection="1"/>
    <xf numFmtId="44" fontId="25" fillId="11" borderId="39" xfId="0" applyNumberFormat="1" applyFont="1" applyFill="1" applyBorder="1" applyProtection="1"/>
    <xf numFmtId="44" fontId="25" fillId="11" borderId="16" xfId="0" applyNumberFormat="1" applyFont="1" applyFill="1" applyBorder="1" applyProtection="1"/>
    <xf numFmtId="42" fontId="25" fillId="0" borderId="16" xfId="0" applyNumberFormat="1" applyFont="1" applyBorder="1" applyProtection="1"/>
    <xf numFmtId="44" fontId="10" fillId="11" borderId="12" xfId="0" applyNumberFormat="1" applyFont="1" applyFill="1" applyBorder="1" applyProtection="1"/>
    <xf numFmtId="44" fontId="10" fillId="11" borderId="11" xfId="1" applyFont="1" applyFill="1" applyBorder="1" applyAlignment="1" applyProtection="1">
      <alignment horizontal="center"/>
    </xf>
    <xf numFmtId="44" fontId="10" fillId="0" borderId="56" xfId="1" applyFont="1" applyBorder="1" applyProtection="1"/>
    <xf numFmtId="44" fontId="10" fillId="0" borderId="57" xfId="1" applyFont="1" applyBorder="1" applyProtection="1"/>
    <xf numFmtId="44" fontId="13" fillId="0" borderId="5" xfId="1" applyFont="1" applyBorder="1" applyProtection="1">
      <protection locked="0"/>
    </xf>
    <xf numFmtId="44" fontId="13" fillId="0" borderId="30" xfId="1" applyFont="1" applyBorder="1" applyProtection="1">
      <protection locked="0"/>
    </xf>
    <xf numFmtId="44" fontId="13" fillId="0" borderId="30" xfId="1" applyFont="1" applyBorder="1" applyProtection="1"/>
    <xf numFmtId="44" fontId="13" fillId="0" borderId="6" xfId="1" applyFont="1" applyBorder="1" applyProtection="1"/>
    <xf numFmtId="0" fontId="5" fillId="0" borderId="0" xfId="3" applyFont="1" applyAlignment="1">
      <alignment wrapText="1"/>
    </xf>
    <xf numFmtId="0" fontId="5" fillId="0" borderId="0" xfId="3" applyAlignment="1">
      <alignment wrapText="1"/>
    </xf>
    <xf numFmtId="0" fontId="5" fillId="0" borderId="0" xfId="0" applyFont="1" applyAlignment="1">
      <alignment horizontal="left" indent="3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10" fillId="0" borderId="11" xfId="0" applyFont="1" applyBorder="1" applyProtection="1">
      <protection locked="0"/>
    </xf>
    <xf numFmtId="168" fontId="10" fillId="4" borderId="49" xfId="0" applyNumberFormat="1" applyFont="1" applyFill="1" applyBorder="1" applyProtection="1">
      <protection locked="0"/>
    </xf>
    <xf numFmtId="168" fontId="10" fillId="2" borderId="32" xfId="0" applyNumberFormat="1" applyFont="1" applyFill="1" applyBorder="1" applyProtection="1">
      <protection locked="0"/>
    </xf>
    <xf numFmtId="168" fontId="10" fillId="4" borderId="34" xfId="0" applyNumberFormat="1" applyFont="1" applyFill="1" applyBorder="1" applyProtection="1">
      <protection locked="0"/>
    </xf>
    <xf numFmtId="168" fontId="10" fillId="2" borderId="33" xfId="0" applyNumberFormat="1" applyFont="1" applyFill="1" applyBorder="1" applyProtection="1">
      <protection locked="0"/>
    </xf>
    <xf numFmtId="0" fontId="10" fillId="0" borderId="48" xfId="0" applyFont="1" applyBorder="1" applyProtection="1">
      <protection locked="0"/>
    </xf>
    <xf numFmtId="168" fontId="10" fillId="4" borderId="54" xfId="0" applyNumberFormat="1" applyFont="1" applyFill="1" applyBorder="1" applyProtection="1">
      <protection locked="0"/>
    </xf>
    <xf numFmtId="168" fontId="10" fillId="2" borderId="31" xfId="0" applyNumberFormat="1" applyFont="1" applyFill="1" applyBorder="1" applyProtection="1">
      <protection locked="0"/>
    </xf>
    <xf numFmtId="0" fontId="10" fillId="0" borderId="32" xfId="0" applyFont="1" applyBorder="1" applyProtection="1">
      <protection locked="0"/>
    </xf>
    <xf numFmtId="0" fontId="10" fillId="0" borderId="33" xfId="0" applyFont="1" applyBorder="1" applyProtection="1">
      <protection locked="0"/>
    </xf>
    <xf numFmtId="0" fontId="10" fillId="0" borderId="31" xfId="0" applyFont="1" applyBorder="1" applyProtection="1">
      <protection locked="0"/>
    </xf>
    <xf numFmtId="168" fontId="10" fillId="0" borderId="32" xfId="0" applyNumberFormat="1" applyFont="1" applyBorder="1" applyProtection="1">
      <protection locked="0"/>
    </xf>
    <xf numFmtId="168" fontId="10" fillId="0" borderId="33" xfId="0" applyNumberFormat="1" applyFont="1" applyBorder="1" applyProtection="1">
      <protection locked="0"/>
    </xf>
    <xf numFmtId="168" fontId="10" fillId="0" borderId="31" xfId="0" applyNumberFormat="1" applyFont="1" applyBorder="1" applyProtection="1">
      <protection locked="0"/>
    </xf>
    <xf numFmtId="44" fontId="10" fillId="0" borderId="32" xfId="0" applyNumberFormat="1" applyFont="1" applyBorder="1" applyProtection="1">
      <protection locked="0"/>
    </xf>
    <xf numFmtId="44" fontId="10" fillId="0" borderId="33" xfId="0" applyNumberFormat="1" applyFont="1" applyBorder="1" applyProtection="1">
      <protection locked="0"/>
    </xf>
    <xf numFmtId="44" fontId="10" fillId="0" borderId="31" xfId="0" applyNumberFormat="1" applyFont="1" applyBorder="1" applyProtection="1">
      <protection locked="0"/>
    </xf>
    <xf numFmtId="0" fontId="29" fillId="6" borderId="35" xfId="0" applyFont="1" applyFill="1" applyBorder="1" applyAlignment="1" applyProtection="1">
      <alignment horizontal="center"/>
    </xf>
    <xf numFmtId="0" fontId="9" fillId="6" borderId="53" xfId="0" applyFont="1" applyFill="1" applyBorder="1" applyAlignment="1" applyProtection="1">
      <alignment horizontal="center"/>
    </xf>
    <xf numFmtId="0" fontId="9" fillId="6" borderId="36" xfId="0" applyFont="1" applyFill="1" applyBorder="1" applyAlignment="1" applyProtection="1">
      <alignment horizontal="center"/>
    </xf>
    <xf numFmtId="0" fontId="9" fillId="6" borderId="37" xfId="0" applyFont="1" applyFill="1" applyBorder="1" applyAlignment="1" applyProtection="1">
      <alignment horizontal="center"/>
    </xf>
    <xf numFmtId="0" fontId="10" fillId="0" borderId="48" xfId="0" applyFont="1" applyBorder="1" applyProtection="1"/>
    <xf numFmtId="0" fontId="9" fillId="7" borderId="54" xfId="0" applyFont="1" applyFill="1" applyBorder="1" applyAlignment="1" applyProtection="1">
      <alignment horizontal="center"/>
    </xf>
    <xf numFmtId="0" fontId="10" fillId="0" borderId="31" xfId="0" applyFont="1" applyBorder="1" applyProtection="1"/>
    <xf numFmtId="4" fontId="10" fillId="0" borderId="31" xfId="0" applyNumberFormat="1" applyFont="1" applyBorder="1" applyProtection="1"/>
    <xf numFmtId="4" fontId="10" fillId="0" borderId="38" xfId="0" applyNumberFormat="1" applyFont="1" applyBorder="1" applyProtection="1"/>
    <xf numFmtId="4" fontId="10" fillId="0" borderId="0" xfId="0" applyNumberFormat="1" applyFont="1" applyProtection="1"/>
    <xf numFmtId="0" fontId="10" fillId="0" borderId="16" xfId="0" applyFont="1" applyBorder="1" applyProtection="1"/>
    <xf numFmtId="0" fontId="10" fillId="0" borderId="32" xfId="0" applyFont="1" applyBorder="1" applyProtection="1"/>
    <xf numFmtId="168" fontId="10" fillId="0" borderId="32" xfId="0" applyNumberFormat="1" applyFont="1" applyBorder="1" applyProtection="1"/>
    <xf numFmtId="168" fontId="10" fillId="0" borderId="40" xfId="0" applyNumberFormat="1" applyFont="1" applyBorder="1" applyProtection="1"/>
    <xf numFmtId="0" fontId="10" fillId="0" borderId="33" xfId="0" applyFont="1" applyBorder="1" applyProtection="1"/>
    <xf numFmtId="168" fontId="10" fillId="0" borderId="33" xfId="0" applyNumberFormat="1" applyFont="1" applyBorder="1" applyProtection="1"/>
    <xf numFmtId="168" fontId="10" fillId="0" borderId="31" xfId="0" applyNumberFormat="1" applyFont="1" applyBorder="1" applyProtection="1"/>
    <xf numFmtId="168" fontId="10" fillId="0" borderId="41" xfId="0" applyNumberFormat="1" applyFont="1" applyBorder="1" applyProtection="1"/>
    <xf numFmtId="0" fontId="29" fillId="6" borderId="9" xfId="0" applyFont="1" applyFill="1" applyBorder="1" applyAlignment="1" applyProtection="1">
      <alignment horizontal="center"/>
    </xf>
    <xf numFmtId="168" fontId="9" fillId="7" borderId="55" xfId="0" applyNumberFormat="1" applyFont="1" applyFill="1" applyBorder="1" applyProtection="1"/>
    <xf numFmtId="0" fontId="10" fillId="6" borderId="42" xfId="0" applyFont="1" applyFill="1" applyBorder="1" applyProtection="1"/>
    <xf numFmtId="168" fontId="10" fillId="6" borderId="42" xfId="0" applyNumberFormat="1" applyFont="1" applyFill="1" applyBorder="1" applyProtection="1"/>
    <xf numFmtId="7" fontId="10" fillId="6" borderId="42" xfId="0" applyNumberFormat="1" applyFont="1" applyFill="1" applyBorder="1" applyProtection="1"/>
    <xf numFmtId="168" fontId="10" fillId="6" borderId="43" xfId="0" applyNumberFormat="1" applyFont="1" applyFill="1" applyBorder="1" applyProtection="1"/>
    <xf numFmtId="168" fontId="10" fillId="0" borderId="0" xfId="0" applyNumberFormat="1" applyFont="1" applyProtection="1"/>
    <xf numFmtId="44" fontId="10" fillId="0" borderId="0" xfId="0" applyNumberFormat="1" applyFont="1" applyProtection="1"/>
    <xf numFmtId="4" fontId="14" fillId="0" borderId="0" xfId="0" applyNumberFormat="1" applyFont="1" applyAlignment="1" applyProtection="1">
      <alignment horizontal="left"/>
    </xf>
    <xf numFmtId="0" fontId="10" fillId="0" borderId="16" xfId="0" applyFont="1" applyBorder="1" applyProtection="1">
      <protection locked="0"/>
    </xf>
    <xf numFmtId="168" fontId="10" fillId="7" borderId="49" xfId="0" applyNumberFormat="1" applyFont="1" applyFill="1" applyBorder="1" applyProtection="1">
      <protection locked="0"/>
    </xf>
    <xf numFmtId="168" fontId="10" fillId="7" borderId="34" xfId="0" applyNumberFormat="1" applyFont="1" applyFill="1" applyBorder="1" applyProtection="1">
      <protection locked="0"/>
    </xf>
    <xf numFmtId="168" fontId="10" fillId="7" borderId="54" xfId="0" applyNumberFormat="1" applyFont="1" applyFill="1" applyBorder="1" applyProtection="1">
      <protection locked="0"/>
    </xf>
    <xf numFmtId="0" fontId="10" fillId="0" borderId="0" xfId="0" applyFont="1" applyAlignment="1" applyProtection="1"/>
    <xf numFmtId="0" fontId="14" fillId="4" borderId="53" xfId="0" applyFont="1" applyFill="1" applyBorder="1" applyAlignment="1" applyProtection="1">
      <alignment horizontal="center"/>
    </xf>
    <xf numFmtId="0" fontId="14" fillId="2" borderId="36" xfId="0" applyFont="1" applyFill="1" applyBorder="1" applyAlignment="1" applyProtection="1">
      <alignment horizontal="center"/>
    </xf>
    <xf numFmtId="0" fontId="14" fillId="6" borderId="36" xfId="0" applyFont="1" applyFill="1" applyBorder="1" applyAlignment="1" applyProtection="1">
      <alignment horizontal="center"/>
    </xf>
    <xf numFmtId="0" fontId="14" fillId="6" borderId="37" xfId="0" applyFont="1" applyFill="1" applyBorder="1" applyAlignment="1" applyProtection="1">
      <alignment horizontal="center"/>
    </xf>
    <xf numFmtId="0" fontId="19" fillId="0" borderId="0" xfId="0" applyFont="1" applyProtection="1"/>
    <xf numFmtId="0" fontId="9" fillId="4" borderId="54" xfId="0" applyFont="1" applyFill="1" applyBorder="1" applyAlignment="1" applyProtection="1">
      <alignment horizontal="center"/>
    </xf>
    <xf numFmtId="0" fontId="9" fillId="2" borderId="31" xfId="0" applyFont="1" applyFill="1" applyBorder="1" applyAlignment="1" applyProtection="1">
      <alignment horizontal="center"/>
    </xf>
    <xf numFmtId="4" fontId="10" fillId="0" borderId="32" xfId="0" applyNumberFormat="1" applyFont="1" applyBorder="1" applyProtection="1"/>
    <xf numFmtId="168" fontId="10" fillId="0" borderId="44" xfId="0" applyNumberFormat="1" applyFont="1" applyBorder="1" applyProtection="1"/>
    <xf numFmtId="4" fontId="10" fillId="0" borderId="33" xfId="0" applyNumberFormat="1" applyFont="1" applyBorder="1" applyProtection="1"/>
    <xf numFmtId="168" fontId="10" fillId="0" borderId="45" xfId="0" applyNumberFormat="1" applyFont="1" applyBorder="1" applyProtection="1"/>
    <xf numFmtId="168" fontId="14" fillId="4" borderId="55" xfId="0" applyNumberFormat="1" applyFont="1" applyFill="1" applyBorder="1" applyProtection="1"/>
    <xf numFmtId="168" fontId="14" fillId="2" borderId="42" xfId="0" applyNumberFormat="1" applyFont="1" applyFill="1" applyBorder="1" applyProtection="1"/>
    <xf numFmtId="0" fontId="14" fillId="6" borderId="42" xfId="0" applyFont="1" applyFill="1" applyBorder="1" applyProtection="1"/>
    <xf numFmtId="168" fontId="14" fillId="6" borderId="42" xfId="0" applyNumberFormat="1" applyFont="1" applyFill="1" applyBorder="1" applyProtection="1"/>
    <xf numFmtId="4" fontId="14" fillId="6" borderId="42" xfId="0" applyNumberFormat="1" applyFont="1" applyFill="1" applyBorder="1" applyProtection="1"/>
    <xf numFmtId="168" fontId="14" fillId="6" borderId="43" xfId="0" applyNumberFormat="1" applyFont="1" applyFill="1" applyBorder="1" applyProtection="1"/>
    <xf numFmtId="4" fontId="14" fillId="0" borderId="0" xfId="0" applyNumberFormat="1" applyFont="1" applyProtection="1"/>
    <xf numFmtId="0" fontId="14" fillId="0" borderId="0" xfId="0" applyFont="1" applyProtection="1"/>
    <xf numFmtId="4" fontId="29" fillId="0" borderId="0" xfId="0" applyNumberFormat="1" applyFont="1" applyProtection="1"/>
    <xf numFmtId="8" fontId="10" fillId="0" borderId="0" xfId="0" applyNumberFormat="1" applyFont="1" applyProtection="1"/>
    <xf numFmtId="8" fontId="10" fillId="0" borderId="0" xfId="0" applyNumberFormat="1" applyFont="1" applyAlignment="1" applyProtection="1">
      <alignment horizontal="center"/>
    </xf>
    <xf numFmtId="0" fontId="9" fillId="2" borderId="1" xfId="0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left"/>
    </xf>
    <xf numFmtId="0" fontId="9" fillId="2" borderId="3" xfId="0" applyFont="1" applyFill="1" applyBorder="1" applyAlignment="1" applyProtection="1">
      <alignment horizontal="right"/>
    </xf>
    <xf numFmtId="0" fontId="11" fillId="2" borderId="4" xfId="0" applyFont="1" applyFill="1" applyBorder="1" applyAlignment="1" applyProtection="1">
      <alignment horizontal="left"/>
    </xf>
    <xf numFmtId="0" fontId="10" fillId="0" borderId="0" xfId="0" applyFont="1" applyBorder="1" applyAlignment="1" applyProtection="1">
      <alignment horizontal="center"/>
    </xf>
    <xf numFmtId="0" fontId="10" fillId="0" borderId="19" xfId="0" applyFont="1" applyBorder="1" applyAlignment="1" applyProtection="1">
      <alignment horizontal="center"/>
    </xf>
    <xf numFmtId="0" fontId="9" fillId="2" borderId="5" xfId="0" applyFont="1" applyFill="1" applyBorder="1" applyAlignment="1" applyProtection="1">
      <alignment horizontal="right"/>
    </xf>
    <xf numFmtId="0" fontId="11" fillId="2" borderId="6" xfId="0" applyFont="1" applyFill="1" applyBorder="1" applyAlignment="1" applyProtection="1">
      <alignment horizontal="left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top"/>
    </xf>
    <xf numFmtId="0" fontId="9" fillId="3" borderId="7" xfId="0" applyFont="1" applyFill="1" applyBorder="1" applyAlignment="1" applyProtection="1">
      <alignment horizontal="center"/>
    </xf>
    <xf numFmtId="165" fontId="9" fillId="0" borderId="7" xfId="0" applyNumberFormat="1" applyFont="1" applyBorder="1" applyAlignment="1" applyProtection="1">
      <alignment horizontal="center"/>
    </xf>
    <xf numFmtId="165" fontId="9" fillId="11" borderId="7" xfId="0" applyNumberFormat="1" applyFont="1" applyFill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 vertical="top"/>
    </xf>
    <xf numFmtId="0" fontId="9" fillId="3" borderId="8" xfId="0" applyFont="1" applyFill="1" applyBorder="1" applyAlignment="1" applyProtection="1">
      <alignment horizontal="center"/>
    </xf>
    <xf numFmtId="0" fontId="9" fillId="11" borderId="8" xfId="0" applyFont="1" applyFill="1" applyBorder="1" applyAlignment="1" applyProtection="1">
      <alignment horizontal="center"/>
    </xf>
    <xf numFmtId="0" fontId="10" fillId="4" borderId="9" xfId="0" applyFont="1" applyFill="1" applyBorder="1" applyAlignment="1" applyProtection="1">
      <alignment horizontal="left" vertical="center"/>
    </xf>
    <xf numFmtId="0" fontId="9" fillId="0" borderId="9" xfId="0" applyFont="1" applyBorder="1" applyAlignment="1" applyProtection="1">
      <alignment horizontal="center"/>
    </xf>
    <xf numFmtId="169" fontId="9" fillId="0" borderId="9" xfId="0" applyNumberFormat="1" applyFont="1" applyBorder="1" applyAlignment="1" applyProtection="1">
      <alignment horizontal="center" vertical="top"/>
    </xf>
    <xf numFmtId="0" fontId="9" fillId="11" borderId="9" xfId="0" applyFont="1" applyFill="1" applyBorder="1" applyAlignment="1" applyProtection="1">
      <alignment horizontal="center"/>
    </xf>
    <xf numFmtId="0" fontId="9" fillId="0" borderId="7" xfId="0" applyFont="1" applyFill="1" applyBorder="1" applyProtection="1"/>
    <xf numFmtId="41" fontId="10" fillId="0" borderId="8" xfId="0" applyNumberFormat="1" applyFont="1" applyBorder="1" applyProtection="1"/>
    <xf numFmtId="41" fontId="10" fillId="3" borderId="8" xfId="0" applyNumberFormat="1" applyFont="1" applyFill="1" applyBorder="1" applyProtection="1"/>
    <xf numFmtId="41" fontId="10" fillId="0" borderId="7" xfId="0" applyNumberFormat="1" applyFont="1" applyFill="1" applyBorder="1" applyProtection="1"/>
    <xf numFmtId="41" fontId="9" fillId="0" borderId="7" xfId="0" applyNumberFormat="1" applyFont="1" applyFill="1" applyBorder="1" applyAlignment="1" applyProtection="1">
      <alignment horizontal="center"/>
    </xf>
    <xf numFmtId="41" fontId="10" fillId="0" borderId="8" xfId="0" applyNumberFormat="1" applyFont="1" applyFill="1" applyBorder="1" applyProtection="1"/>
    <xf numFmtId="41" fontId="9" fillId="0" borderId="8" xfId="0" applyNumberFormat="1" applyFont="1" applyFill="1" applyBorder="1" applyAlignment="1" applyProtection="1">
      <alignment horizontal="center"/>
    </xf>
    <xf numFmtId="41" fontId="10" fillId="0" borderId="35" xfId="0" applyNumberFormat="1" applyFont="1" applyFill="1" applyBorder="1" applyProtection="1"/>
    <xf numFmtId="0" fontId="9" fillId="10" borderId="48" xfId="0" applyFont="1" applyFill="1" applyBorder="1" applyProtection="1"/>
    <xf numFmtId="167" fontId="10" fillId="3" borderId="8" xfId="0" applyNumberFormat="1" applyFont="1" applyFill="1" applyBorder="1" applyProtection="1"/>
    <xf numFmtId="44" fontId="10" fillId="11" borderId="13" xfId="1" applyFont="1" applyFill="1" applyBorder="1" applyAlignment="1" applyProtection="1">
      <alignment horizontal="center"/>
    </xf>
    <xf numFmtId="0" fontId="9" fillId="0" borderId="0" xfId="0" applyFont="1" applyBorder="1" applyProtection="1"/>
    <xf numFmtId="0" fontId="12" fillId="5" borderId="14" xfId="0" applyFont="1" applyFill="1" applyBorder="1" applyAlignment="1" applyProtection="1">
      <alignment horizontal="centerContinuous"/>
    </xf>
    <xf numFmtId="0" fontId="12" fillId="5" borderId="15" xfId="0" applyFont="1" applyFill="1" applyBorder="1" applyAlignment="1" applyProtection="1">
      <alignment horizontal="centerContinuous"/>
    </xf>
    <xf numFmtId="42" fontId="12" fillId="5" borderId="15" xfId="0" applyNumberFormat="1" applyFont="1" applyFill="1" applyBorder="1" applyAlignment="1" applyProtection="1">
      <alignment horizontal="centerContinuous"/>
    </xf>
    <xf numFmtId="0" fontId="10" fillId="3" borderId="16" xfId="0" applyFont="1" applyFill="1" applyBorder="1" applyProtection="1"/>
    <xf numFmtId="44" fontId="10" fillId="5" borderId="10" xfId="1" applyFont="1" applyFill="1" applyBorder="1" applyProtection="1"/>
    <xf numFmtId="44" fontId="10" fillId="5" borderId="15" xfId="1" applyFont="1" applyFill="1" applyBorder="1" applyProtection="1"/>
    <xf numFmtId="44" fontId="10" fillId="5" borderId="4" xfId="1" applyFont="1" applyFill="1" applyBorder="1" applyAlignment="1" applyProtection="1">
      <alignment horizontal="center"/>
    </xf>
    <xf numFmtId="44" fontId="10" fillId="5" borderId="17" xfId="1" applyFont="1" applyFill="1" applyBorder="1" applyProtection="1"/>
    <xf numFmtId="44" fontId="10" fillId="5" borderId="4" xfId="1" applyFont="1" applyFill="1" applyBorder="1" applyProtection="1"/>
    <xf numFmtId="42" fontId="9" fillId="2" borderId="0" xfId="0" applyNumberFormat="1" applyFont="1" applyFill="1" applyBorder="1" applyAlignment="1" applyProtection="1">
      <alignment horizontal="right"/>
    </xf>
    <xf numFmtId="0" fontId="10" fillId="0" borderId="47" xfId="0" applyFont="1" applyBorder="1" applyProtection="1"/>
    <xf numFmtId="42" fontId="9" fillId="6" borderId="0" xfId="0" applyNumberFormat="1" applyFont="1" applyFill="1" applyBorder="1" applyAlignment="1" applyProtection="1">
      <alignment horizontal="right"/>
    </xf>
    <xf numFmtId="0" fontId="10" fillId="0" borderId="23" xfId="0" applyFont="1" applyBorder="1" applyProtection="1"/>
    <xf numFmtId="42" fontId="9" fillId="8" borderId="0" xfId="0" applyNumberFormat="1" applyFont="1" applyFill="1" applyBorder="1" applyAlignment="1" applyProtection="1">
      <alignment horizontal="right"/>
    </xf>
    <xf numFmtId="44" fontId="10" fillId="0" borderId="0" xfId="0" applyNumberFormat="1" applyFont="1" applyFill="1" applyAlignment="1" applyProtection="1">
      <alignment horizontal="center"/>
    </xf>
    <xf numFmtId="42" fontId="9" fillId="0" borderId="0" xfId="0" applyNumberFormat="1" applyFont="1" applyBorder="1" applyAlignment="1" applyProtection="1">
      <alignment horizontal="right"/>
    </xf>
    <xf numFmtId="44" fontId="10" fillId="0" borderId="0" xfId="1" applyFont="1" applyProtection="1"/>
    <xf numFmtId="44" fontId="10" fillId="0" borderId="52" xfId="1" applyFont="1" applyBorder="1" applyProtection="1"/>
    <xf numFmtId="0" fontId="15" fillId="6" borderId="7" xfId="0" applyFont="1" applyFill="1" applyBorder="1" applyAlignment="1" applyProtection="1">
      <alignment horizontal="center"/>
    </xf>
    <xf numFmtId="0" fontId="15" fillId="6" borderId="8" xfId="0" applyFont="1" applyFill="1" applyBorder="1" applyAlignment="1" applyProtection="1">
      <alignment horizontal="center"/>
    </xf>
    <xf numFmtId="14" fontId="15" fillId="6" borderId="8" xfId="0" applyNumberFormat="1" applyFont="1" applyFill="1" applyBorder="1" applyAlignment="1" applyProtection="1">
      <alignment horizontal="center"/>
    </xf>
    <xf numFmtId="0" fontId="15" fillId="6" borderId="9" xfId="0" applyFont="1" applyFill="1" applyBorder="1" applyAlignment="1" applyProtection="1">
      <alignment horizontal="center" vertical="center"/>
    </xf>
    <xf numFmtId="0" fontId="15" fillId="6" borderId="9" xfId="0" applyFont="1" applyFill="1" applyBorder="1" applyAlignment="1" applyProtection="1">
      <alignment horizontal="center"/>
    </xf>
    <xf numFmtId="169" fontId="15" fillId="6" borderId="9" xfId="0" applyNumberFormat="1" applyFont="1" applyFill="1" applyBorder="1" applyAlignment="1" applyProtection="1">
      <alignment horizontal="center"/>
    </xf>
    <xf numFmtId="0" fontId="10" fillId="0" borderId="16" xfId="0" applyFont="1" applyFill="1" applyBorder="1" applyProtection="1"/>
    <xf numFmtId="42" fontId="10" fillId="0" borderId="11" xfId="1" applyNumberFormat="1" applyFont="1" applyFill="1" applyBorder="1" applyProtection="1"/>
    <xf numFmtId="42" fontId="10" fillId="0" borderId="7" xfId="1" applyNumberFormat="1" applyFont="1" applyFill="1" applyBorder="1" applyProtection="1"/>
    <xf numFmtId="42" fontId="13" fillId="3" borderId="8" xfId="1" applyNumberFormat="1" applyFont="1" applyFill="1" applyBorder="1" applyProtection="1"/>
    <xf numFmtId="44" fontId="10" fillId="0" borderId="11" xfId="1" applyFont="1" applyFill="1" applyBorder="1" applyProtection="1"/>
    <xf numFmtId="0" fontId="10" fillId="0" borderId="0" xfId="0" applyFont="1" applyFill="1" applyProtection="1"/>
    <xf numFmtId="42" fontId="10" fillId="0" borderId="18" xfId="1" applyNumberFormat="1" applyFont="1" applyBorder="1" applyProtection="1"/>
    <xf numFmtId="42" fontId="10" fillId="3" borderId="8" xfId="1" applyNumberFormat="1" applyFont="1" applyFill="1" applyBorder="1" applyProtection="1"/>
    <xf numFmtId="44" fontId="10" fillId="0" borderId="11" xfId="1" applyFont="1" applyBorder="1" applyProtection="1"/>
    <xf numFmtId="42" fontId="10" fillId="0" borderId="16" xfId="1" applyNumberFormat="1" applyFont="1" applyFill="1" applyBorder="1" applyProtection="1"/>
    <xf numFmtId="0" fontId="10" fillId="0" borderId="8" xfId="0" applyFont="1" applyBorder="1" applyProtection="1"/>
    <xf numFmtId="42" fontId="10" fillId="0" borderId="8" xfId="1" applyNumberFormat="1" applyFont="1" applyBorder="1" applyProtection="1"/>
    <xf numFmtId="44" fontId="10" fillId="0" borderId="8" xfId="1" applyFont="1" applyBorder="1" applyProtection="1"/>
    <xf numFmtId="0" fontId="9" fillId="0" borderId="19" xfId="0" applyFont="1" applyBorder="1" applyProtection="1"/>
    <xf numFmtId="42" fontId="9" fillId="0" borderId="20" xfId="0" applyNumberFormat="1" applyFont="1" applyBorder="1" applyProtection="1"/>
    <xf numFmtId="42" fontId="9" fillId="0" borderId="21" xfId="0" applyNumberFormat="1" applyFont="1" applyBorder="1" applyProtection="1"/>
    <xf numFmtId="42" fontId="9" fillId="0" borderId="19" xfId="0" applyNumberFormat="1" applyFont="1" applyBorder="1" applyProtection="1"/>
    <xf numFmtId="42" fontId="9" fillId="0" borderId="19" xfId="1" applyNumberFormat="1" applyFont="1" applyBorder="1" applyProtection="1"/>
    <xf numFmtId="0" fontId="9" fillId="3" borderId="9" xfId="0" applyFont="1" applyFill="1" applyBorder="1" applyProtection="1"/>
    <xf numFmtId="44" fontId="9" fillId="0" borderId="19" xfId="1" applyNumberFormat="1" applyFont="1" applyBorder="1" applyProtection="1"/>
    <xf numFmtId="44" fontId="9" fillId="0" borderId="19" xfId="1" applyFont="1" applyBorder="1" applyProtection="1"/>
    <xf numFmtId="44" fontId="9" fillId="0" borderId="21" xfId="1" applyFont="1" applyBorder="1" applyProtection="1"/>
    <xf numFmtId="44" fontId="9" fillId="0" borderId="19" xfId="1" applyFont="1" applyFill="1" applyBorder="1" applyProtection="1"/>
    <xf numFmtId="0" fontId="10" fillId="0" borderId="0" xfId="0" applyFont="1" applyFill="1" applyBorder="1" applyProtection="1"/>
    <xf numFmtId="0" fontId="10" fillId="0" borderId="21" xfId="0" applyFont="1" applyBorder="1" applyProtection="1"/>
    <xf numFmtId="0" fontId="17" fillId="2" borderId="22" xfId="0" applyFont="1" applyFill="1" applyBorder="1" applyAlignment="1" applyProtection="1">
      <alignment horizontal="left" wrapText="1"/>
    </xf>
    <xf numFmtId="0" fontId="17" fillId="3" borderId="22" xfId="0" applyFont="1" applyFill="1" applyBorder="1" applyAlignment="1" applyProtection="1">
      <alignment horizontal="center"/>
    </xf>
    <xf numFmtId="0" fontId="17" fillId="2" borderId="23" xfId="0" applyFont="1" applyFill="1" applyBorder="1" applyAlignment="1" applyProtection="1">
      <alignment horizontal="left" wrapText="1"/>
    </xf>
    <xf numFmtId="0" fontId="17" fillId="3" borderId="23" xfId="0" applyFont="1" applyFill="1" applyBorder="1" applyAlignment="1" applyProtection="1">
      <alignment horizontal="center"/>
    </xf>
    <xf numFmtId="0" fontId="17" fillId="2" borderId="8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left" vertical="center"/>
    </xf>
    <xf numFmtId="0" fontId="17" fillId="2" borderId="23" xfId="0" applyFont="1" applyFill="1" applyBorder="1" applyAlignment="1" applyProtection="1">
      <alignment horizontal="center"/>
    </xf>
    <xf numFmtId="0" fontId="17" fillId="2" borderId="9" xfId="0" applyFont="1" applyFill="1" applyBorder="1" applyAlignment="1" applyProtection="1">
      <alignment horizontal="center"/>
    </xf>
    <xf numFmtId="0" fontId="10" fillId="0" borderId="24" xfId="0" applyFont="1" applyBorder="1" applyProtection="1"/>
    <xf numFmtId="0" fontId="10" fillId="0" borderId="15" xfId="0" applyFont="1" applyBorder="1" applyProtection="1"/>
    <xf numFmtId="42" fontId="10" fillId="0" borderId="25" xfId="1" applyNumberFormat="1" applyFont="1" applyFill="1" applyBorder="1" applyProtection="1"/>
    <xf numFmtId="42" fontId="10" fillId="0" borderId="2" xfId="1" applyNumberFormat="1" applyFont="1" applyFill="1" applyBorder="1" applyProtection="1"/>
    <xf numFmtId="42" fontId="10" fillId="3" borderId="23" xfId="1" applyNumberFormat="1" applyFont="1" applyFill="1" applyBorder="1" applyProtection="1"/>
    <xf numFmtId="164" fontId="10" fillId="0" borderId="35" xfId="1" applyNumberFormat="1" applyFont="1" applyBorder="1" applyProtection="1"/>
    <xf numFmtId="164" fontId="10" fillId="0" borderId="2" xfId="1" applyNumberFormat="1" applyFont="1" applyBorder="1" applyProtection="1"/>
    <xf numFmtId="164" fontId="10" fillId="0" borderId="11" xfId="1" applyNumberFormat="1" applyFont="1" applyBorder="1" applyProtection="1"/>
    <xf numFmtId="42" fontId="10" fillId="0" borderId="17" xfId="1" applyNumberFormat="1" applyFont="1" applyFill="1" applyBorder="1" applyProtection="1"/>
    <xf numFmtId="42" fontId="10" fillId="0" borderId="13" xfId="1" applyNumberFormat="1" applyFont="1" applyFill="1" applyBorder="1" applyProtection="1"/>
    <xf numFmtId="42" fontId="10" fillId="0" borderId="23" xfId="1" applyNumberFormat="1" applyFont="1" applyFill="1" applyBorder="1" applyProtection="1"/>
    <xf numFmtId="164" fontId="10" fillId="0" borderId="13" xfId="1" applyNumberFormat="1" applyFont="1" applyBorder="1" applyProtection="1"/>
    <xf numFmtId="0" fontId="10" fillId="0" borderId="26" xfId="0" applyFont="1" applyBorder="1" applyProtection="1"/>
    <xf numFmtId="0" fontId="10" fillId="0" borderId="27" xfId="0" applyFont="1" applyBorder="1" applyProtection="1"/>
    <xf numFmtId="42" fontId="10" fillId="0" borderId="27" xfId="1" applyNumberFormat="1" applyFont="1" applyFill="1" applyBorder="1" applyProtection="1"/>
    <xf numFmtId="42" fontId="10" fillId="0" borderId="28" xfId="1" applyNumberFormat="1" applyFont="1" applyFill="1" applyBorder="1" applyProtection="1"/>
    <xf numFmtId="42" fontId="10" fillId="0" borderId="0" xfId="1" applyNumberFormat="1" applyFont="1" applyFill="1" applyBorder="1" applyProtection="1"/>
    <xf numFmtId="42" fontId="10" fillId="0" borderId="3" xfId="1" applyNumberFormat="1" applyFont="1" applyBorder="1" applyProtection="1"/>
    <xf numFmtId="42" fontId="10" fillId="0" borderId="0" xfId="1" applyNumberFormat="1" applyFont="1" applyBorder="1" applyProtection="1"/>
    <xf numFmtId="42" fontId="10" fillId="0" borderId="23" xfId="1" applyNumberFormat="1" applyFont="1" applyBorder="1" applyProtection="1"/>
    <xf numFmtId="0" fontId="9" fillId="0" borderId="0" xfId="0" applyFont="1" applyBorder="1" applyAlignment="1" applyProtection="1">
      <alignment horizontal="right"/>
    </xf>
    <xf numFmtId="164" fontId="10" fillId="0" borderId="26" xfId="0" applyNumberFormat="1" applyFont="1" applyBorder="1" applyProtection="1"/>
    <xf numFmtId="164" fontId="10" fillId="0" borderId="27" xfId="0" applyNumberFormat="1" applyFont="1" applyBorder="1" applyProtection="1"/>
    <xf numFmtId="164" fontId="10" fillId="0" borderId="48" xfId="0" applyNumberFormat="1" applyFont="1" applyBorder="1" applyProtection="1"/>
    <xf numFmtId="0" fontId="10" fillId="0" borderId="29" xfId="0" applyFont="1" applyBorder="1" applyProtection="1"/>
    <xf numFmtId="0" fontId="18" fillId="0" borderId="0" xfId="0" applyFont="1" applyBorder="1" applyProtection="1"/>
    <xf numFmtId="165" fontId="9" fillId="2" borderId="7" xfId="0" applyNumberFormat="1" applyFont="1" applyFill="1" applyBorder="1" applyAlignment="1" applyProtection="1">
      <alignment horizontal="center"/>
      <protection locked="0"/>
    </xf>
    <xf numFmtId="164" fontId="10" fillId="0" borderId="11" xfId="1" applyNumberFormat="1" applyFont="1" applyBorder="1" applyProtection="1">
      <protection locked="0"/>
    </xf>
    <xf numFmtId="8" fontId="21" fillId="0" borderId="0" xfId="0" applyNumberFormat="1" applyFont="1" applyProtection="1"/>
    <xf numFmtId="0" fontId="20" fillId="0" borderId="0" xfId="0" applyFont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8" fontId="21" fillId="0" borderId="0" xfId="0" applyNumberFormat="1" applyFont="1" applyAlignment="1" applyProtection="1">
      <alignment horizontal="center"/>
    </xf>
    <xf numFmtId="0" fontId="20" fillId="0" borderId="0" xfId="0" applyFont="1" applyFill="1" applyBorder="1" applyAlignment="1" applyProtection="1">
      <alignment horizontal="right"/>
    </xf>
    <xf numFmtId="17" fontId="22" fillId="0" borderId="0" xfId="0" applyNumberFormat="1" applyFont="1" applyFill="1" applyBorder="1" applyAlignment="1" applyProtection="1">
      <alignment horizontal="left"/>
    </xf>
    <xf numFmtId="17" fontId="22" fillId="0" borderId="0" xfId="0" quotePrefix="1" applyNumberFormat="1" applyFont="1" applyFill="1" applyBorder="1" applyAlignment="1" applyProtection="1">
      <alignment horizontal="left"/>
    </xf>
    <xf numFmtId="0" fontId="22" fillId="0" borderId="0" xfId="0" applyFont="1" applyFill="1" applyBorder="1" applyAlignment="1" applyProtection="1">
      <alignment horizontal="left"/>
    </xf>
    <xf numFmtId="0" fontId="21" fillId="0" borderId="0" xfId="0" applyFont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center"/>
    </xf>
    <xf numFmtId="0" fontId="20" fillId="0" borderId="0" xfId="4" applyFont="1" applyFill="1" applyBorder="1" applyAlignment="1" applyProtection="1">
      <alignment horizontal="right"/>
    </xf>
    <xf numFmtId="0" fontId="21" fillId="0" borderId="21" xfId="0" applyFont="1" applyFill="1" applyBorder="1" applyAlignment="1" applyProtection="1">
      <alignment horizontal="left"/>
    </xf>
    <xf numFmtId="0" fontId="21" fillId="0" borderId="30" xfId="0" applyFont="1" applyFill="1" applyBorder="1" applyAlignment="1" applyProtection="1">
      <alignment horizontal="center"/>
    </xf>
    <xf numFmtId="8" fontId="21" fillId="0" borderId="0" xfId="0" applyNumberFormat="1" applyFont="1" applyFill="1" applyAlignment="1" applyProtection="1">
      <alignment horizontal="center"/>
    </xf>
    <xf numFmtId="0" fontId="20" fillId="0" borderId="7" xfId="0" applyFont="1" applyBorder="1" applyAlignment="1" applyProtection="1">
      <alignment horizontal="center"/>
    </xf>
    <xf numFmtId="0" fontId="20" fillId="0" borderId="7" xfId="0" applyFont="1" applyBorder="1" applyAlignment="1" applyProtection="1">
      <alignment horizontal="center" vertical="top"/>
    </xf>
    <xf numFmtId="0" fontId="20" fillId="3" borderId="1" xfId="0" applyFont="1" applyFill="1" applyBorder="1" applyAlignment="1" applyProtection="1">
      <alignment horizontal="center"/>
    </xf>
    <xf numFmtId="165" fontId="20" fillId="11" borderId="7" xfId="0" applyNumberFormat="1" applyFont="1" applyFill="1" applyBorder="1" applyAlignment="1" applyProtection="1">
      <alignment horizontal="center"/>
    </xf>
    <xf numFmtId="0" fontId="20" fillId="0" borderId="8" xfId="0" applyFont="1" applyBorder="1" applyAlignment="1" applyProtection="1">
      <alignment horizontal="center"/>
    </xf>
    <xf numFmtId="0" fontId="20" fillId="0" borderId="8" xfId="0" applyFont="1" applyBorder="1" applyAlignment="1" applyProtection="1">
      <alignment horizontal="center" vertical="top"/>
    </xf>
    <xf numFmtId="0" fontId="20" fillId="3" borderId="3" xfId="0" applyFont="1" applyFill="1" applyBorder="1" applyAlignment="1" applyProtection="1">
      <alignment horizontal="center"/>
    </xf>
    <xf numFmtId="0" fontId="20" fillId="0" borderId="23" xfId="0" applyFont="1" applyBorder="1" applyAlignment="1" applyProtection="1">
      <alignment horizontal="center"/>
    </xf>
    <xf numFmtId="0" fontId="20" fillId="11" borderId="8" xfId="0" applyFont="1" applyFill="1" applyBorder="1" applyAlignment="1" applyProtection="1">
      <alignment horizontal="center"/>
    </xf>
    <xf numFmtId="0" fontId="21" fillId="4" borderId="9" xfId="0" applyFont="1" applyFill="1" applyBorder="1" applyAlignment="1" applyProtection="1">
      <alignment horizontal="left" vertical="center"/>
    </xf>
    <xf numFmtId="0" fontId="20" fillId="0" borderId="9" xfId="0" applyFont="1" applyBorder="1" applyAlignment="1" applyProtection="1">
      <alignment horizontal="center"/>
    </xf>
    <xf numFmtId="169" fontId="20" fillId="0" borderId="9" xfId="0" applyNumberFormat="1" applyFont="1" applyBorder="1" applyAlignment="1" applyProtection="1">
      <alignment horizontal="center" vertical="top"/>
    </xf>
    <xf numFmtId="0" fontId="20" fillId="0" borderId="6" xfId="0" applyFont="1" applyBorder="1" applyAlignment="1" applyProtection="1">
      <alignment horizontal="center"/>
    </xf>
    <xf numFmtId="0" fontId="20" fillId="11" borderId="9" xfId="0" applyFont="1" applyFill="1" applyBorder="1" applyAlignment="1" applyProtection="1">
      <alignment horizontal="center"/>
    </xf>
    <xf numFmtId="0" fontId="20" fillId="8" borderId="8" xfId="0" applyFont="1" applyFill="1" applyBorder="1" applyProtection="1"/>
    <xf numFmtId="0" fontId="20" fillId="3" borderId="3" xfId="0" applyFont="1" applyFill="1" applyBorder="1" applyProtection="1"/>
    <xf numFmtId="0" fontId="20" fillId="8" borderId="23" xfId="0" applyFont="1" applyFill="1" applyBorder="1" applyProtection="1"/>
    <xf numFmtId="0" fontId="20" fillId="8" borderId="8" xfId="0" applyFont="1" applyFill="1" applyBorder="1" applyAlignment="1" applyProtection="1">
      <alignment horizontal="center"/>
    </xf>
    <xf numFmtId="0" fontId="20" fillId="0" borderId="11" xfId="0" applyFont="1" applyBorder="1" applyProtection="1"/>
    <xf numFmtId="0" fontId="20" fillId="0" borderId="16" xfId="0" applyFont="1" applyBorder="1" applyProtection="1"/>
    <xf numFmtId="0" fontId="20" fillId="0" borderId="8" xfId="0" applyFont="1" applyBorder="1" applyProtection="1"/>
    <xf numFmtId="42" fontId="21" fillId="9" borderId="18" xfId="1" applyNumberFormat="1" applyFont="1" applyFill="1" applyBorder="1" applyProtection="1"/>
    <xf numFmtId="0" fontId="20" fillId="0" borderId="48" xfId="0" applyFont="1" applyBorder="1" applyProtection="1"/>
    <xf numFmtId="0" fontId="26" fillId="8" borderId="35" xfId="0" applyFont="1" applyFill="1" applyBorder="1" applyProtection="1"/>
    <xf numFmtId="167" fontId="25" fillId="3" borderId="3" xfId="1" applyNumberFormat="1" applyFont="1" applyFill="1" applyBorder="1" applyProtection="1"/>
    <xf numFmtId="0" fontId="20" fillId="10" borderId="18" xfId="0" applyFont="1" applyFill="1" applyBorder="1" applyProtection="1"/>
    <xf numFmtId="167" fontId="20" fillId="10" borderId="10" xfId="0" applyNumberFormat="1" applyFont="1" applyFill="1" applyBorder="1" applyProtection="1"/>
    <xf numFmtId="167" fontId="20" fillId="10" borderId="17" xfId="0" applyNumberFormat="1" applyFont="1" applyFill="1" applyBorder="1" applyProtection="1"/>
    <xf numFmtId="42" fontId="20" fillId="10" borderId="17" xfId="0" applyNumberFormat="1" applyFont="1" applyFill="1" applyBorder="1" applyProtection="1"/>
    <xf numFmtId="42" fontId="20" fillId="10" borderId="51" xfId="0" applyNumberFormat="1" applyFont="1" applyFill="1" applyBorder="1" applyProtection="1"/>
    <xf numFmtId="167" fontId="21" fillId="10" borderId="13" xfId="1" applyNumberFormat="1" applyFont="1" applyFill="1" applyBorder="1" applyProtection="1"/>
    <xf numFmtId="167" fontId="20" fillId="10" borderId="10" xfId="1" applyNumberFormat="1" applyFont="1" applyFill="1" applyBorder="1" applyProtection="1"/>
    <xf numFmtId="167" fontId="20" fillId="10" borderId="17" xfId="1" applyNumberFormat="1" applyFont="1" applyFill="1" applyBorder="1" applyProtection="1"/>
    <xf numFmtId="167" fontId="20" fillId="10" borderId="13" xfId="1" applyNumberFormat="1" applyFont="1" applyFill="1" applyBorder="1" applyProtection="1"/>
    <xf numFmtId="167" fontId="33" fillId="10" borderId="13" xfId="1" applyNumberFormat="1" applyFont="1" applyFill="1" applyBorder="1" applyProtection="1"/>
    <xf numFmtId="0" fontId="23" fillId="0" borderId="11" xfId="0" applyFont="1" applyFill="1" applyBorder="1" applyProtection="1"/>
    <xf numFmtId="44" fontId="21" fillId="0" borderId="8" xfId="1" applyNumberFormat="1" applyFont="1" applyBorder="1" applyProtection="1"/>
    <xf numFmtId="0" fontId="23" fillId="0" borderId="16" xfId="0" applyFont="1" applyBorder="1" applyProtection="1"/>
    <xf numFmtId="167" fontId="21" fillId="0" borderId="11" xfId="1" applyNumberFormat="1" applyFont="1" applyBorder="1" applyProtection="1"/>
    <xf numFmtId="0" fontId="20" fillId="0" borderId="16" xfId="0" applyFont="1" applyBorder="1" applyAlignment="1" applyProtection="1"/>
    <xf numFmtId="42" fontId="21" fillId="0" borderId="17" xfId="1" applyNumberFormat="1" applyFont="1" applyBorder="1" applyProtection="1"/>
    <xf numFmtId="167" fontId="21" fillId="3" borderId="8" xfId="1" applyNumberFormat="1" applyFont="1" applyFill="1" applyBorder="1" applyProtection="1"/>
    <xf numFmtId="167" fontId="21" fillId="11" borderId="48" xfId="1" applyNumberFormat="1" applyFont="1" applyFill="1" applyBorder="1" applyProtection="1"/>
    <xf numFmtId="0" fontId="20" fillId="10" borderId="19" xfId="0" applyFont="1" applyFill="1" applyBorder="1" applyProtection="1"/>
    <xf numFmtId="167" fontId="21" fillId="3" borderId="8" xfId="0" applyNumberFormat="1" applyFont="1" applyFill="1" applyBorder="1" applyProtection="1"/>
    <xf numFmtId="0" fontId="23" fillId="5" borderId="14" xfId="0" applyFont="1" applyFill="1" applyBorder="1" applyAlignment="1" applyProtection="1">
      <alignment horizontal="centerContinuous"/>
    </xf>
    <xf numFmtId="0" fontId="23" fillId="5" borderId="15" xfId="0" applyFont="1" applyFill="1" applyBorder="1" applyAlignment="1" applyProtection="1">
      <alignment horizontal="centerContinuous"/>
    </xf>
    <xf numFmtId="0" fontId="21" fillId="3" borderId="50" xfId="0" applyFont="1" applyFill="1" applyBorder="1" applyProtection="1"/>
    <xf numFmtId="44" fontId="21" fillId="5" borderId="46" xfId="1" applyFont="1" applyFill="1" applyBorder="1" applyProtection="1"/>
    <xf numFmtId="44" fontId="21" fillId="5" borderId="51" xfId="1" applyFont="1" applyFill="1" applyBorder="1" applyProtection="1"/>
    <xf numFmtId="44" fontId="21" fillId="5" borderId="0" xfId="1" applyFont="1" applyFill="1" applyBorder="1" applyProtection="1"/>
    <xf numFmtId="44" fontId="21" fillId="5" borderId="0" xfId="1" applyFont="1" applyFill="1" applyBorder="1" applyAlignment="1" applyProtection="1">
      <alignment horizontal="center"/>
    </xf>
    <xf numFmtId="44" fontId="21" fillId="5" borderId="47" xfId="1" applyFont="1" applyFill="1" applyBorder="1" applyAlignment="1" applyProtection="1">
      <alignment horizontal="center"/>
    </xf>
    <xf numFmtId="44" fontId="32" fillId="5" borderId="23" xfId="1" applyFont="1" applyFill="1" applyBorder="1" applyProtection="1"/>
    <xf numFmtId="0" fontId="27" fillId="0" borderId="51" xfId="0" applyFont="1" applyBorder="1" applyAlignment="1" applyProtection="1">
      <alignment horizontal="center"/>
    </xf>
    <xf numFmtId="0" fontId="21" fillId="0" borderId="51" xfId="0" applyFont="1" applyBorder="1" applyAlignment="1" applyProtection="1"/>
    <xf numFmtId="0" fontId="20" fillId="0" borderId="51" xfId="0" applyFont="1" applyBorder="1" applyAlignment="1" applyProtection="1">
      <alignment horizontal="right"/>
    </xf>
    <xf numFmtId="0" fontId="20" fillId="0" borderId="0" xfId="0" applyFont="1" applyBorder="1" applyAlignment="1" applyProtection="1">
      <alignment horizontal="right"/>
    </xf>
    <xf numFmtId="0" fontId="21" fillId="0" borderId="23" xfId="0" applyFont="1" applyBorder="1" applyProtection="1"/>
    <xf numFmtId="44" fontId="24" fillId="0" borderId="3" xfId="1" applyFont="1" applyBorder="1" applyProtection="1"/>
    <xf numFmtId="49" fontId="20" fillId="0" borderId="0" xfId="0" applyNumberFormat="1" applyFont="1" applyProtection="1"/>
    <xf numFmtId="44" fontId="21" fillId="0" borderId="0" xfId="0" applyNumberFormat="1" applyFont="1" applyFill="1" applyAlignment="1" applyProtection="1">
      <alignment horizontal="center"/>
    </xf>
    <xf numFmtId="0" fontId="26" fillId="0" borderId="0" xfId="0" applyFont="1" applyBorder="1" applyAlignment="1" applyProtection="1">
      <alignment horizontal="right"/>
    </xf>
    <xf numFmtId="0" fontId="25" fillId="0" borderId="0" xfId="0" applyFont="1" applyAlignment="1" applyProtection="1">
      <alignment horizontal="center"/>
    </xf>
    <xf numFmtId="8" fontId="25" fillId="0" borderId="0" xfId="0" applyNumberFormat="1" applyFont="1" applyProtection="1"/>
    <xf numFmtId="44" fontId="21" fillId="0" borderId="29" xfId="1" applyFont="1" applyBorder="1" applyProtection="1"/>
    <xf numFmtId="44" fontId="21" fillId="0" borderId="0" xfId="1" applyFont="1" applyProtection="1"/>
    <xf numFmtId="167" fontId="21" fillId="0" borderId="0" xfId="0" applyNumberFormat="1" applyFont="1" applyProtection="1"/>
    <xf numFmtId="43" fontId="21" fillId="0" borderId="0" xfId="0" applyNumberFormat="1" applyFont="1" applyProtection="1"/>
    <xf numFmtId="42" fontId="21" fillId="9" borderId="46" xfId="1" applyNumberFormat="1" applyFont="1" applyFill="1" applyBorder="1" applyProtection="1">
      <protection locked="0"/>
    </xf>
    <xf numFmtId="42" fontId="21" fillId="0" borderId="46" xfId="1" applyNumberFormat="1" applyFont="1" applyBorder="1" applyProtection="1">
      <protection locked="0"/>
    </xf>
    <xf numFmtId="0" fontId="5" fillId="0" borderId="0" xfId="3" applyFont="1" applyAlignment="1">
      <alignment wrapText="1"/>
    </xf>
    <xf numFmtId="0" fontId="5" fillId="0" borderId="0" xfId="3" applyAlignment="1">
      <alignment wrapText="1"/>
    </xf>
    <xf numFmtId="0" fontId="5" fillId="0" borderId="0" xfId="3" applyAlignment="1"/>
    <xf numFmtId="0" fontId="0" fillId="0" borderId="0" xfId="0" applyAlignment="1"/>
    <xf numFmtId="0" fontId="4" fillId="0" borderId="0" xfId="3" applyFont="1" applyAlignment="1">
      <alignment horizontal="left"/>
    </xf>
    <xf numFmtId="0" fontId="4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Border="1" applyAlignment="1" applyProtection="1">
      <alignment horizontal="center"/>
      <protection locked="0"/>
    </xf>
    <xf numFmtId="49" fontId="9" fillId="0" borderId="0" xfId="0" applyNumberFormat="1" applyFont="1" applyAlignment="1" applyProtection="1">
      <alignment horizontal="left"/>
    </xf>
    <xf numFmtId="0" fontId="0" fillId="0" borderId="0" xfId="0" applyAlignment="1" applyProtection="1"/>
    <xf numFmtId="0" fontId="11" fillId="2" borderId="17" xfId="0" applyFont="1" applyFill="1" applyBorder="1" applyAlignment="1" applyProtection="1">
      <alignment horizontal="left"/>
      <protection locked="0"/>
    </xf>
    <xf numFmtId="0" fontId="9" fillId="4" borderId="7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/>
    </xf>
    <xf numFmtId="0" fontId="9" fillId="0" borderId="0" xfId="0" applyFont="1" applyBorder="1" applyAlignment="1" applyProtection="1">
      <alignment horizontal="left"/>
      <protection locked="0"/>
    </xf>
    <xf numFmtId="0" fontId="11" fillId="2" borderId="27" xfId="0" applyFont="1" applyFill="1" applyBorder="1" applyAlignment="1" applyProtection="1">
      <alignment horizontal="left"/>
      <protection locked="0"/>
    </xf>
    <xf numFmtId="170" fontId="11" fillId="2" borderId="25" xfId="0" applyNumberFormat="1" applyFont="1" applyFill="1" applyBorder="1" applyAlignment="1" applyProtection="1">
      <alignment horizontal="left"/>
      <protection locked="0"/>
    </xf>
    <xf numFmtId="170" fontId="0" fillId="0" borderId="25" xfId="0" applyNumberFormat="1" applyBorder="1" applyAlignment="1" applyProtection="1">
      <alignment horizontal="left"/>
      <protection locked="0"/>
    </xf>
    <xf numFmtId="0" fontId="17" fillId="2" borderId="1" xfId="0" applyFont="1" applyFill="1" applyBorder="1" applyAlignment="1" applyProtection="1">
      <alignment horizontal="center" wrapText="1"/>
    </xf>
    <xf numFmtId="0" fontId="17" fillId="2" borderId="29" xfId="0" applyFont="1" applyFill="1" applyBorder="1" applyAlignment="1" applyProtection="1">
      <alignment horizontal="center" wrapText="1"/>
    </xf>
    <xf numFmtId="0" fontId="17" fillId="2" borderId="22" xfId="0" applyFont="1" applyFill="1" applyBorder="1" applyAlignment="1" applyProtection="1">
      <alignment horizontal="center" wrapText="1"/>
    </xf>
    <xf numFmtId="0" fontId="17" fillId="2" borderId="3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horizontal="center" wrapText="1"/>
    </xf>
    <xf numFmtId="0" fontId="17" fillId="2" borderId="23" xfId="0" applyFont="1" applyFill="1" applyBorder="1" applyAlignment="1" applyProtection="1">
      <alignment horizontal="center" wrapText="1"/>
    </xf>
    <xf numFmtId="0" fontId="17" fillId="2" borderId="5" xfId="0" applyFont="1" applyFill="1" applyBorder="1" applyAlignment="1" applyProtection="1">
      <alignment horizontal="center"/>
    </xf>
    <xf numFmtId="0" fontId="17" fillId="2" borderId="30" xfId="0" applyFont="1" applyFill="1" applyBorder="1" applyAlignment="1" applyProtection="1">
      <alignment horizontal="center"/>
    </xf>
    <xf numFmtId="0" fontId="17" fillId="2" borderId="6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15" fillId="6" borderId="7" xfId="0" applyFont="1" applyFill="1" applyBorder="1" applyAlignment="1" applyProtection="1">
      <alignment horizontal="center" vertical="center" wrapText="1"/>
    </xf>
    <xf numFmtId="0" fontId="16" fillId="6" borderId="8" xfId="0" applyFont="1" applyFill="1" applyBorder="1" applyAlignment="1" applyProtection="1">
      <alignment horizontal="center" vertical="center" wrapText="1"/>
    </xf>
    <xf numFmtId="170" fontId="22" fillId="2" borderId="25" xfId="0" applyNumberFormat="1" applyFont="1" applyFill="1" applyBorder="1" applyAlignment="1" applyProtection="1">
      <alignment horizontal="left"/>
    </xf>
    <xf numFmtId="170" fontId="21" fillId="0" borderId="2" xfId="0" applyNumberFormat="1" applyFont="1" applyBorder="1" applyAlignment="1" applyProtection="1">
      <alignment horizontal="left"/>
    </xf>
    <xf numFmtId="0" fontId="20" fillId="2" borderId="3" xfId="4" applyFont="1" applyFill="1" applyBorder="1" applyAlignment="1" applyProtection="1">
      <alignment horizontal="right"/>
    </xf>
    <xf numFmtId="0" fontId="20" fillId="2" borderId="0" xfId="4" applyFont="1" applyFill="1" applyBorder="1" applyAlignment="1" applyProtection="1">
      <alignment horizontal="right"/>
    </xf>
    <xf numFmtId="1" fontId="22" fillId="2" borderId="17" xfId="0" applyNumberFormat="1" applyFont="1" applyFill="1" applyBorder="1" applyAlignment="1" applyProtection="1">
      <alignment horizontal="left"/>
    </xf>
    <xf numFmtId="1" fontId="22" fillId="2" borderId="13" xfId="0" applyNumberFormat="1" applyFont="1" applyFill="1" applyBorder="1" applyAlignment="1" applyProtection="1">
      <alignment horizontal="left"/>
    </xf>
    <xf numFmtId="0" fontId="22" fillId="2" borderId="17" xfId="0" applyFont="1" applyFill="1" applyBorder="1" applyAlignment="1" applyProtection="1">
      <alignment horizontal="left"/>
    </xf>
    <xf numFmtId="0" fontId="21" fillId="0" borderId="13" xfId="0" applyFont="1" applyBorder="1" applyAlignment="1" applyProtection="1">
      <alignment horizontal="left"/>
    </xf>
    <xf numFmtId="0" fontId="20" fillId="2" borderId="1" xfId="4" applyFont="1" applyFill="1" applyBorder="1" applyAlignment="1" applyProtection="1">
      <alignment horizontal="right"/>
    </xf>
    <xf numFmtId="0" fontId="20" fillId="2" borderId="29" xfId="4" applyFont="1" applyFill="1" applyBorder="1" applyAlignment="1" applyProtection="1">
      <alignment horizontal="right"/>
    </xf>
    <xf numFmtId="0" fontId="22" fillId="2" borderId="17" xfId="0" applyNumberFormat="1" applyFont="1" applyFill="1" applyBorder="1" applyAlignment="1" applyProtection="1">
      <alignment horizontal="left"/>
    </xf>
    <xf numFmtId="0" fontId="21" fillId="0" borderId="13" xfId="0" applyNumberFormat="1" applyFont="1" applyBorder="1" applyAlignment="1" applyProtection="1">
      <alignment horizontal="left"/>
    </xf>
    <xf numFmtId="0" fontId="20" fillId="2" borderId="5" xfId="4" applyFont="1" applyFill="1" applyBorder="1" applyAlignment="1" applyProtection="1">
      <alignment horizontal="right"/>
    </xf>
    <xf numFmtId="0" fontId="20" fillId="2" borderId="30" xfId="4" applyFont="1" applyFill="1" applyBorder="1" applyAlignment="1" applyProtection="1">
      <alignment horizontal="right"/>
    </xf>
    <xf numFmtId="0" fontId="22" fillId="2" borderId="27" xfId="0" applyFont="1" applyFill="1" applyBorder="1" applyAlignment="1" applyProtection="1">
      <alignment horizontal="left"/>
    </xf>
    <xf numFmtId="0" fontId="21" fillId="0" borderId="28" xfId="0" applyFont="1" applyBorder="1" applyAlignment="1" applyProtection="1">
      <alignment horizontal="left"/>
    </xf>
    <xf numFmtId="0" fontId="26" fillId="4" borderId="7" xfId="0" applyFont="1" applyFill="1" applyBorder="1" applyAlignment="1" applyProtection="1">
      <alignment horizontal="center" vertical="center" wrapText="1"/>
    </xf>
    <xf numFmtId="0" fontId="25" fillId="0" borderId="8" xfId="0" applyFont="1" applyBorder="1" applyAlignment="1" applyProtection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8" fontId="29" fillId="0" borderId="0" xfId="0" applyNumberFormat="1" applyFont="1" applyAlignment="1" applyProtection="1"/>
    <xf numFmtId="168" fontId="30" fillId="0" borderId="0" xfId="0" applyNumberFormat="1" applyFont="1" applyAlignment="1" applyProtection="1"/>
    <xf numFmtId="0" fontId="38" fillId="0" borderId="0" xfId="0" applyFont="1" applyAlignment="1" applyProtection="1">
      <alignment horizontal="center"/>
    </xf>
    <xf numFmtId="0" fontId="39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left"/>
      <protection locked="0"/>
    </xf>
    <xf numFmtId="168" fontId="14" fillId="0" borderId="0" xfId="0" applyNumberFormat="1" applyFont="1" applyAlignment="1" applyProtection="1"/>
    <xf numFmtId="168" fontId="19" fillId="0" borderId="0" xfId="0" applyNumberFormat="1" applyFont="1" applyAlignment="1" applyProtection="1"/>
    <xf numFmtId="0" fontId="36" fillId="0" borderId="0" xfId="0" applyFont="1" applyAlignment="1" applyProtection="1">
      <alignment horizontal="center"/>
    </xf>
    <xf numFmtId="0" fontId="37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  <protection locked="0"/>
    </xf>
  </cellXfs>
  <cellStyles count="5">
    <cellStyle name="Currency" xfId="1" builtinId="4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217" name="AutoShape 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8</xdr:row>
      <xdr:rowOff>47625</xdr:rowOff>
    </xdr:from>
    <xdr:to>
      <xdr:col>0</xdr:col>
      <xdr:colOff>257175</xdr:colOff>
      <xdr:row>8</xdr:row>
      <xdr:rowOff>142875</xdr:rowOff>
    </xdr:to>
    <xdr:sp macro="" textlink="">
      <xdr:nvSpPr>
        <xdr:cNvPr id="218" name="AutoShape 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rrowheads="1"/>
        </xdr:cNvSpPr>
      </xdr:nvSpPr>
      <xdr:spPr bwMode="auto">
        <a:xfrm>
          <a:off x="142875" y="14097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9</xdr:row>
      <xdr:rowOff>142875</xdr:rowOff>
    </xdr:from>
    <xdr:to>
      <xdr:col>0</xdr:col>
      <xdr:colOff>257175</xdr:colOff>
      <xdr:row>9</xdr:row>
      <xdr:rowOff>238125</xdr:rowOff>
    </xdr:to>
    <xdr:sp macro="" textlink="">
      <xdr:nvSpPr>
        <xdr:cNvPr id="219" name="AutoShape 4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rrowheads="1"/>
        </xdr:cNvSpPr>
      </xdr:nvSpPr>
      <xdr:spPr bwMode="auto">
        <a:xfrm>
          <a:off x="142875" y="169545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220" name="AutoShape 6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221" name="AutoShape 7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222" name="AutoShape 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223" name="AutoShape 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224" name="AutoShape 10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225" name="AutoShape 1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152400</xdr:colOff>
      <xdr:row>44</xdr:row>
      <xdr:rowOff>9525</xdr:rowOff>
    </xdr:from>
    <xdr:to>
      <xdr:col>0</xdr:col>
      <xdr:colOff>333375</xdr:colOff>
      <xdr:row>44</xdr:row>
      <xdr:rowOff>152400</xdr:rowOff>
    </xdr:to>
    <xdr:sp macro="" textlink="">
      <xdr:nvSpPr>
        <xdr:cNvPr id="226" name="AutoShape 1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rrowheads="1"/>
        </xdr:cNvSpPr>
      </xdr:nvSpPr>
      <xdr:spPr bwMode="auto">
        <a:xfrm>
          <a:off x="152400" y="767715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227" name="AutoShape 1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228" name="AutoShape 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8</xdr:row>
      <xdr:rowOff>47625</xdr:rowOff>
    </xdr:from>
    <xdr:to>
      <xdr:col>0</xdr:col>
      <xdr:colOff>257175</xdr:colOff>
      <xdr:row>8</xdr:row>
      <xdr:rowOff>142875</xdr:rowOff>
    </xdr:to>
    <xdr:sp macro="" textlink="">
      <xdr:nvSpPr>
        <xdr:cNvPr id="229" name="AutoShape 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rrowheads="1"/>
        </xdr:cNvSpPr>
      </xdr:nvSpPr>
      <xdr:spPr bwMode="auto">
        <a:xfrm>
          <a:off x="142875" y="14097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9</xdr:row>
      <xdr:rowOff>142875</xdr:rowOff>
    </xdr:from>
    <xdr:to>
      <xdr:col>0</xdr:col>
      <xdr:colOff>257175</xdr:colOff>
      <xdr:row>9</xdr:row>
      <xdr:rowOff>238125</xdr:rowOff>
    </xdr:to>
    <xdr:sp macro="" textlink="">
      <xdr:nvSpPr>
        <xdr:cNvPr id="230" name="AutoShape 4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rrowheads="1"/>
        </xdr:cNvSpPr>
      </xdr:nvSpPr>
      <xdr:spPr bwMode="auto">
        <a:xfrm>
          <a:off x="142875" y="169545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231" name="AutoShape 6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232" name="AutoShape 7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233" name="AutoShape 8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234" name="AutoShape 9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235" name="AutoShape 10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236" name="AutoShape 1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152400</xdr:colOff>
      <xdr:row>44</xdr:row>
      <xdr:rowOff>9525</xdr:rowOff>
    </xdr:from>
    <xdr:to>
      <xdr:col>0</xdr:col>
      <xdr:colOff>333375</xdr:colOff>
      <xdr:row>44</xdr:row>
      <xdr:rowOff>152400</xdr:rowOff>
    </xdr:to>
    <xdr:sp macro="" textlink="">
      <xdr:nvSpPr>
        <xdr:cNvPr id="237" name="AutoShape 1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rrowheads="1"/>
        </xdr:cNvSpPr>
      </xdr:nvSpPr>
      <xdr:spPr bwMode="auto">
        <a:xfrm>
          <a:off x="152400" y="767715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238" name="AutoShape 1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239" name="AutoShape 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8</xdr:row>
      <xdr:rowOff>47625</xdr:rowOff>
    </xdr:from>
    <xdr:to>
      <xdr:col>0</xdr:col>
      <xdr:colOff>257175</xdr:colOff>
      <xdr:row>8</xdr:row>
      <xdr:rowOff>142875</xdr:rowOff>
    </xdr:to>
    <xdr:sp macro="" textlink="">
      <xdr:nvSpPr>
        <xdr:cNvPr id="240" name="AutoShape 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rrowheads="1"/>
        </xdr:cNvSpPr>
      </xdr:nvSpPr>
      <xdr:spPr bwMode="auto">
        <a:xfrm>
          <a:off x="142875" y="14097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9</xdr:row>
      <xdr:rowOff>142875</xdr:rowOff>
    </xdr:from>
    <xdr:to>
      <xdr:col>0</xdr:col>
      <xdr:colOff>257175</xdr:colOff>
      <xdr:row>9</xdr:row>
      <xdr:rowOff>238125</xdr:rowOff>
    </xdr:to>
    <xdr:sp macro="" textlink="">
      <xdr:nvSpPr>
        <xdr:cNvPr id="241" name="AutoShape 4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rrowheads="1"/>
        </xdr:cNvSpPr>
      </xdr:nvSpPr>
      <xdr:spPr bwMode="auto">
        <a:xfrm>
          <a:off x="142875" y="169545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48</xdr:row>
      <xdr:rowOff>9525</xdr:rowOff>
    </xdr:from>
    <xdr:to>
      <xdr:col>0</xdr:col>
      <xdr:colOff>323850</xdr:colOff>
      <xdr:row>48</xdr:row>
      <xdr:rowOff>152400</xdr:rowOff>
    </xdr:to>
    <xdr:sp macro="" textlink="">
      <xdr:nvSpPr>
        <xdr:cNvPr id="242" name="AutoShape 6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rrowheads="1"/>
        </xdr:cNvSpPr>
      </xdr:nvSpPr>
      <xdr:spPr bwMode="auto">
        <a:xfrm>
          <a:off x="142875" y="832485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49</xdr:row>
      <xdr:rowOff>0</xdr:rowOff>
    </xdr:from>
    <xdr:to>
      <xdr:col>0</xdr:col>
      <xdr:colOff>323850</xdr:colOff>
      <xdr:row>49</xdr:row>
      <xdr:rowOff>0</xdr:rowOff>
    </xdr:to>
    <xdr:sp macro="" textlink="">
      <xdr:nvSpPr>
        <xdr:cNvPr id="244" name="AutoShape 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rrowheads="1"/>
        </xdr:cNvSpPr>
      </xdr:nvSpPr>
      <xdr:spPr bwMode="auto">
        <a:xfrm>
          <a:off x="142875" y="84772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46</xdr:row>
      <xdr:rowOff>9525</xdr:rowOff>
    </xdr:from>
    <xdr:to>
      <xdr:col>0</xdr:col>
      <xdr:colOff>323850</xdr:colOff>
      <xdr:row>46</xdr:row>
      <xdr:rowOff>152400</xdr:rowOff>
    </xdr:to>
    <xdr:sp macro="" textlink="">
      <xdr:nvSpPr>
        <xdr:cNvPr id="245" name="AutoShape 9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rrowheads="1"/>
        </xdr:cNvSpPr>
      </xdr:nvSpPr>
      <xdr:spPr bwMode="auto">
        <a:xfrm>
          <a:off x="142875" y="800100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246" name="AutoShape 10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46</xdr:row>
      <xdr:rowOff>9525</xdr:rowOff>
    </xdr:from>
    <xdr:to>
      <xdr:col>0</xdr:col>
      <xdr:colOff>323850</xdr:colOff>
      <xdr:row>46</xdr:row>
      <xdr:rowOff>152400</xdr:rowOff>
    </xdr:to>
    <xdr:sp macro="" textlink="">
      <xdr:nvSpPr>
        <xdr:cNvPr id="54533" name="AutoShape 14">
          <a:extLst>
            <a:ext uri="{FF2B5EF4-FFF2-40B4-BE49-F238E27FC236}">
              <a16:creationId xmlns:a16="http://schemas.microsoft.com/office/drawing/2014/main" id="{00000000-0008-0000-0000-000005D50000}"/>
            </a:ext>
          </a:extLst>
        </xdr:cNvPr>
        <xdr:cNvSpPr>
          <a:spLocks noChangeArrowheads="1"/>
        </xdr:cNvSpPr>
      </xdr:nvSpPr>
      <xdr:spPr bwMode="auto">
        <a:xfrm>
          <a:off x="142875" y="816292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FF00FF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48</xdr:row>
      <xdr:rowOff>9525</xdr:rowOff>
    </xdr:from>
    <xdr:to>
      <xdr:col>0</xdr:col>
      <xdr:colOff>323850</xdr:colOff>
      <xdr:row>48</xdr:row>
      <xdr:rowOff>152400</xdr:rowOff>
    </xdr:to>
    <xdr:sp macro="" textlink="">
      <xdr:nvSpPr>
        <xdr:cNvPr id="54534" name="AutoShape 16">
          <a:extLst>
            <a:ext uri="{FF2B5EF4-FFF2-40B4-BE49-F238E27FC236}">
              <a16:creationId xmlns:a16="http://schemas.microsoft.com/office/drawing/2014/main" id="{00000000-0008-0000-0000-000006D50000}"/>
            </a:ext>
          </a:extLst>
        </xdr:cNvPr>
        <xdr:cNvSpPr>
          <a:spLocks noChangeArrowheads="1"/>
        </xdr:cNvSpPr>
      </xdr:nvSpPr>
      <xdr:spPr bwMode="auto">
        <a:xfrm>
          <a:off x="142875" y="848677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FF00FF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41</xdr:row>
      <xdr:rowOff>9525</xdr:rowOff>
    </xdr:from>
    <xdr:to>
      <xdr:col>0</xdr:col>
      <xdr:colOff>323850</xdr:colOff>
      <xdr:row>41</xdr:row>
      <xdr:rowOff>152400</xdr:rowOff>
    </xdr:to>
    <xdr:sp macro="" textlink="">
      <xdr:nvSpPr>
        <xdr:cNvPr id="249" name="AutoShape 9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rrowheads="1"/>
        </xdr:cNvSpPr>
      </xdr:nvSpPr>
      <xdr:spPr bwMode="auto">
        <a:xfrm>
          <a:off x="142875" y="719137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41</xdr:row>
      <xdr:rowOff>9525</xdr:rowOff>
    </xdr:from>
    <xdr:to>
      <xdr:col>0</xdr:col>
      <xdr:colOff>323850</xdr:colOff>
      <xdr:row>41</xdr:row>
      <xdr:rowOff>152400</xdr:rowOff>
    </xdr:to>
    <xdr:sp macro="" textlink="">
      <xdr:nvSpPr>
        <xdr:cNvPr id="54536" name="AutoShape 14">
          <a:extLst>
            <a:ext uri="{FF2B5EF4-FFF2-40B4-BE49-F238E27FC236}">
              <a16:creationId xmlns:a16="http://schemas.microsoft.com/office/drawing/2014/main" id="{00000000-0008-0000-0000-000008D50000}"/>
            </a:ext>
          </a:extLst>
        </xdr:cNvPr>
        <xdr:cNvSpPr>
          <a:spLocks noChangeArrowheads="1"/>
        </xdr:cNvSpPr>
      </xdr:nvSpPr>
      <xdr:spPr bwMode="auto">
        <a:xfrm>
          <a:off x="142875" y="7353300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42</xdr:row>
      <xdr:rowOff>9525</xdr:rowOff>
    </xdr:from>
    <xdr:to>
      <xdr:col>0</xdr:col>
      <xdr:colOff>323850</xdr:colOff>
      <xdr:row>42</xdr:row>
      <xdr:rowOff>152400</xdr:rowOff>
    </xdr:to>
    <xdr:sp macro="" textlink="">
      <xdr:nvSpPr>
        <xdr:cNvPr id="251" name="AutoShape 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rrowheads="1"/>
        </xdr:cNvSpPr>
      </xdr:nvSpPr>
      <xdr:spPr bwMode="auto">
        <a:xfrm>
          <a:off x="142875" y="735330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42</xdr:row>
      <xdr:rowOff>9525</xdr:rowOff>
    </xdr:from>
    <xdr:to>
      <xdr:col>0</xdr:col>
      <xdr:colOff>323850</xdr:colOff>
      <xdr:row>42</xdr:row>
      <xdr:rowOff>152400</xdr:rowOff>
    </xdr:to>
    <xdr:sp macro="" textlink="">
      <xdr:nvSpPr>
        <xdr:cNvPr id="54538" name="AutoShape 14">
          <a:extLst>
            <a:ext uri="{FF2B5EF4-FFF2-40B4-BE49-F238E27FC236}">
              <a16:creationId xmlns:a16="http://schemas.microsoft.com/office/drawing/2014/main" id="{00000000-0008-0000-0000-00000AD5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253" name="AutoShape 9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54540" name="AutoShape 14">
          <a:extLst>
            <a:ext uri="{FF2B5EF4-FFF2-40B4-BE49-F238E27FC236}">
              <a16:creationId xmlns:a16="http://schemas.microsoft.com/office/drawing/2014/main" id="{00000000-0008-0000-0000-00000CD50000}"/>
            </a:ext>
          </a:extLst>
        </xdr:cNvPr>
        <xdr:cNvSpPr>
          <a:spLocks noChangeArrowheads="1"/>
        </xdr:cNvSpPr>
      </xdr:nvSpPr>
      <xdr:spPr bwMode="auto">
        <a:xfrm>
          <a:off x="142875" y="7677150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44</xdr:row>
      <xdr:rowOff>9525</xdr:rowOff>
    </xdr:from>
    <xdr:to>
      <xdr:col>0</xdr:col>
      <xdr:colOff>323850</xdr:colOff>
      <xdr:row>44</xdr:row>
      <xdr:rowOff>152400</xdr:rowOff>
    </xdr:to>
    <xdr:sp macro="" textlink="">
      <xdr:nvSpPr>
        <xdr:cNvPr id="255" name="AutoShape 9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rrowheads="1"/>
        </xdr:cNvSpPr>
      </xdr:nvSpPr>
      <xdr:spPr bwMode="auto">
        <a:xfrm>
          <a:off x="142875" y="767715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44</xdr:row>
      <xdr:rowOff>9525</xdr:rowOff>
    </xdr:from>
    <xdr:to>
      <xdr:col>0</xdr:col>
      <xdr:colOff>323850</xdr:colOff>
      <xdr:row>44</xdr:row>
      <xdr:rowOff>152400</xdr:rowOff>
    </xdr:to>
    <xdr:sp macro="" textlink="">
      <xdr:nvSpPr>
        <xdr:cNvPr id="54542" name="AutoShape 14">
          <a:extLst>
            <a:ext uri="{FF2B5EF4-FFF2-40B4-BE49-F238E27FC236}">
              <a16:creationId xmlns:a16="http://schemas.microsoft.com/office/drawing/2014/main" id="{00000000-0008-0000-0000-00000ED50000}"/>
            </a:ext>
          </a:extLst>
        </xdr:cNvPr>
        <xdr:cNvSpPr>
          <a:spLocks noChangeArrowheads="1"/>
        </xdr:cNvSpPr>
      </xdr:nvSpPr>
      <xdr:spPr bwMode="auto">
        <a:xfrm>
          <a:off x="142875" y="783907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257" name="AutoShape 9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54544" name="AutoShape 14">
          <a:extLst>
            <a:ext uri="{FF2B5EF4-FFF2-40B4-BE49-F238E27FC236}">
              <a16:creationId xmlns:a16="http://schemas.microsoft.com/office/drawing/2014/main" id="{00000000-0008-0000-0000-000010D50000}"/>
            </a:ext>
          </a:extLst>
        </xdr:cNvPr>
        <xdr:cNvSpPr>
          <a:spLocks noChangeArrowheads="1"/>
        </xdr:cNvSpPr>
      </xdr:nvSpPr>
      <xdr:spPr bwMode="auto">
        <a:xfrm>
          <a:off x="142875" y="7991475"/>
          <a:ext cx="180975" cy="0"/>
        </a:xfrm>
        <a:custGeom>
          <a:avLst/>
          <a:gdLst>
            <a:gd name="T0" fmla="*/ 90488 w 180975"/>
            <a:gd name="T1" fmla="*/ 0 h 142875"/>
            <a:gd name="T2" fmla="*/ 0 w 180975"/>
            <a:gd name="T3" fmla="*/ 0 h 142875"/>
            <a:gd name="T4" fmla="*/ 34563 w 180975"/>
            <a:gd name="T5" fmla="*/ 0 h 142875"/>
            <a:gd name="T6" fmla="*/ 146412 w 180975"/>
            <a:gd name="T7" fmla="*/ 0 h 142875"/>
            <a:gd name="T8" fmla="*/ 180975 w 180975"/>
            <a:gd name="T9" fmla="*/ 0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0 h 142875"/>
            <a:gd name="T17" fmla="*/ 125050 w 180975"/>
            <a:gd name="T18" fmla="*/ 0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23</xdr:row>
      <xdr:rowOff>9525</xdr:rowOff>
    </xdr:from>
    <xdr:to>
      <xdr:col>0</xdr:col>
      <xdr:colOff>323850</xdr:colOff>
      <xdr:row>23</xdr:row>
      <xdr:rowOff>152400</xdr:rowOff>
    </xdr:to>
    <xdr:sp macro="" textlink="">
      <xdr:nvSpPr>
        <xdr:cNvPr id="259" name="AutoShape 1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rrowheads="1"/>
        </xdr:cNvSpPr>
      </xdr:nvSpPr>
      <xdr:spPr bwMode="auto">
        <a:xfrm>
          <a:off x="142875" y="4000500"/>
          <a:ext cx="180975" cy="142875"/>
        </a:xfrm>
        <a:prstGeom prst="star5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23</xdr:row>
      <xdr:rowOff>9525</xdr:rowOff>
    </xdr:from>
    <xdr:to>
      <xdr:col>0</xdr:col>
      <xdr:colOff>323850</xdr:colOff>
      <xdr:row>23</xdr:row>
      <xdr:rowOff>152400</xdr:rowOff>
    </xdr:to>
    <xdr:sp macro="" textlink="">
      <xdr:nvSpPr>
        <xdr:cNvPr id="260" name="AutoShape 1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rrowheads="1"/>
        </xdr:cNvSpPr>
      </xdr:nvSpPr>
      <xdr:spPr bwMode="auto">
        <a:xfrm>
          <a:off x="142875" y="4000500"/>
          <a:ext cx="180975" cy="142875"/>
        </a:xfrm>
        <a:prstGeom prst="star5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28</xdr:row>
      <xdr:rowOff>9525</xdr:rowOff>
    </xdr:from>
    <xdr:to>
      <xdr:col>0</xdr:col>
      <xdr:colOff>323850</xdr:colOff>
      <xdr:row>28</xdr:row>
      <xdr:rowOff>152400</xdr:rowOff>
    </xdr:to>
    <xdr:sp macro="" textlink="">
      <xdr:nvSpPr>
        <xdr:cNvPr id="261" name="AutoShape 1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rrowheads="1"/>
        </xdr:cNvSpPr>
      </xdr:nvSpPr>
      <xdr:spPr bwMode="auto">
        <a:xfrm>
          <a:off x="142875" y="4810125"/>
          <a:ext cx="180975" cy="142875"/>
        </a:xfrm>
        <a:prstGeom prst="star5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262" name="AutoShape 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8</xdr:row>
      <xdr:rowOff>47625</xdr:rowOff>
    </xdr:from>
    <xdr:to>
      <xdr:col>0</xdr:col>
      <xdr:colOff>257175</xdr:colOff>
      <xdr:row>8</xdr:row>
      <xdr:rowOff>142875</xdr:rowOff>
    </xdr:to>
    <xdr:sp macro="" textlink="">
      <xdr:nvSpPr>
        <xdr:cNvPr id="263" name="AutoShape 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rrowheads="1"/>
        </xdr:cNvSpPr>
      </xdr:nvSpPr>
      <xdr:spPr bwMode="auto">
        <a:xfrm>
          <a:off x="142875" y="14097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9</xdr:row>
      <xdr:rowOff>142875</xdr:rowOff>
    </xdr:from>
    <xdr:to>
      <xdr:col>0</xdr:col>
      <xdr:colOff>257175</xdr:colOff>
      <xdr:row>9</xdr:row>
      <xdr:rowOff>238125</xdr:rowOff>
    </xdr:to>
    <xdr:sp macro="" textlink="">
      <xdr:nvSpPr>
        <xdr:cNvPr id="264" name="AutoShape 4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rrowheads="1"/>
        </xdr:cNvSpPr>
      </xdr:nvSpPr>
      <xdr:spPr bwMode="auto">
        <a:xfrm>
          <a:off x="142875" y="169545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265" name="AutoShape 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266" name="AutoShape 7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267" name="AutoShape 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268" name="AutoShape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269" name="AutoShape 10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270" name="AutoShape 14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152400</xdr:colOff>
      <xdr:row>44</xdr:row>
      <xdr:rowOff>9525</xdr:rowOff>
    </xdr:from>
    <xdr:to>
      <xdr:col>0</xdr:col>
      <xdr:colOff>333375</xdr:colOff>
      <xdr:row>44</xdr:row>
      <xdr:rowOff>152400</xdr:rowOff>
    </xdr:to>
    <xdr:sp macro="" textlink="">
      <xdr:nvSpPr>
        <xdr:cNvPr id="271" name="AutoShape 15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rrowheads="1"/>
        </xdr:cNvSpPr>
      </xdr:nvSpPr>
      <xdr:spPr bwMode="auto">
        <a:xfrm>
          <a:off x="152400" y="767715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272" name="AutoShape 16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273" name="AutoShape 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8</xdr:row>
      <xdr:rowOff>47625</xdr:rowOff>
    </xdr:from>
    <xdr:to>
      <xdr:col>0</xdr:col>
      <xdr:colOff>257175</xdr:colOff>
      <xdr:row>8</xdr:row>
      <xdr:rowOff>142875</xdr:rowOff>
    </xdr:to>
    <xdr:sp macro="" textlink="">
      <xdr:nvSpPr>
        <xdr:cNvPr id="274" name="AutoShape 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rrowheads="1"/>
        </xdr:cNvSpPr>
      </xdr:nvSpPr>
      <xdr:spPr bwMode="auto">
        <a:xfrm>
          <a:off x="142875" y="14097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9</xdr:row>
      <xdr:rowOff>142875</xdr:rowOff>
    </xdr:from>
    <xdr:to>
      <xdr:col>0</xdr:col>
      <xdr:colOff>257175</xdr:colOff>
      <xdr:row>9</xdr:row>
      <xdr:rowOff>238125</xdr:rowOff>
    </xdr:to>
    <xdr:sp macro="" textlink="">
      <xdr:nvSpPr>
        <xdr:cNvPr id="275" name="AutoShape 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rrowheads="1"/>
        </xdr:cNvSpPr>
      </xdr:nvSpPr>
      <xdr:spPr bwMode="auto">
        <a:xfrm>
          <a:off x="142875" y="169545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276" name="AutoShape 6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277" name="AutoShape 7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278" name="AutoShape 8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279" name="AutoShape 9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280" name="AutoShape 10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281" name="AutoShape 1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152400</xdr:colOff>
      <xdr:row>44</xdr:row>
      <xdr:rowOff>9525</xdr:rowOff>
    </xdr:from>
    <xdr:to>
      <xdr:col>0</xdr:col>
      <xdr:colOff>333375</xdr:colOff>
      <xdr:row>44</xdr:row>
      <xdr:rowOff>152400</xdr:rowOff>
    </xdr:to>
    <xdr:sp macro="" textlink="">
      <xdr:nvSpPr>
        <xdr:cNvPr id="282" name="AutoShape 15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rrowheads="1"/>
        </xdr:cNvSpPr>
      </xdr:nvSpPr>
      <xdr:spPr bwMode="auto">
        <a:xfrm>
          <a:off x="152400" y="767715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283" name="AutoShape 16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284" name="AutoShape 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8</xdr:row>
      <xdr:rowOff>47625</xdr:rowOff>
    </xdr:from>
    <xdr:to>
      <xdr:col>0</xdr:col>
      <xdr:colOff>257175</xdr:colOff>
      <xdr:row>8</xdr:row>
      <xdr:rowOff>142875</xdr:rowOff>
    </xdr:to>
    <xdr:sp macro="" textlink="">
      <xdr:nvSpPr>
        <xdr:cNvPr id="285" name="AutoShape 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rrowheads="1"/>
        </xdr:cNvSpPr>
      </xdr:nvSpPr>
      <xdr:spPr bwMode="auto">
        <a:xfrm>
          <a:off x="142875" y="14097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9</xdr:row>
      <xdr:rowOff>142875</xdr:rowOff>
    </xdr:from>
    <xdr:to>
      <xdr:col>0</xdr:col>
      <xdr:colOff>257175</xdr:colOff>
      <xdr:row>9</xdr:row>
      <xdr:rowOff>238125</xdr:rowOff>
    </xdr:to>
    <xdr:sp macro="" textlink="">
      <xdr:nvSpPr>
        <xdr:cNvPr id="286" name="AutoShape 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rrowheads="1"/>
        </xdr:cNvSpPr>
      </xdr:nvSpPr>
      <xdr:spPr bwMode="auto">
        <a:xfrm>
          <a:off x="142875" y="169545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48</xdr:row>
      <xdr:rowOff>9525</xdr:rowOff>
    </xdr:from>
    <xdr:to>
      <xdr:col>0</xdr:col>
      <xdr:colOff>323850</xdr:colOff>
      <xdr:row>48</xdr:row>
      <xdr:rowOff>152400</xdr:rowOff>
    </xdr:to>
    <xdr:sp macro="" textlink="">
      <xdr:nvSpPr>
        <xdr:cNvPr id="287" name="AutoShape 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rrowheads="1"/>
        </xdr:cNvSpPr>
      </xdr:nvSpPr>
      <xdr:spPr bwMode="auto">
        <a:xfrm>
          <a:off x="142875" y="832485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49</xdr:row>
      <xdr:rowOff>0</xdr:rowOff>
    </xdr:from>
    <xdr:to>
      <xdr:col>0</xdr:col>
      <xdr:colOff>323850</xdr:colOff>
      <xdr:row>49</xdr:row>
      <xdr:rowOff>0</xdr:rowOff>
    </xdr:to>
    <xdr:sp macro="" textlink="">
      <xdr:nvSpPr>
        <xdr:cNvPr id="288" name="AutoShape 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rrowheads="1"/>
        </xdr:cNvSpPr>
      </xdr:nvSpPr>
      <xdr:spPr bwMode="auto">
        <a:xfrm>
          <a:off x="142875" y="84772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49</xdr:row>
      <xdr:rowOff>0</xdr:rowOff>
    </xdr:from>
    <xdr:to>
      <xdr:col>0</xdr:col>
      <xdr:colOff>323850</xdr:colOff>
      <xdr:row>49</xdr:row>
      <xdr:rowOff>0</xdr:rowOff>
    </xdr:to>
    <xdr:sp macro="" textlink="">
      <xdr:nvSpPr>
        <xdr:cNvPr id="289" name="AutoShape 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rrowheads="1"/>
        </xdr:cNvSpPr>
      </xdr:nvSpPr>
      <xdr:spPr bwMode="auto">
        <a:xfrm>
          <a:off x="142875" y="84772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46</xdr:row>
      <xdr:rowOff>9525</xdr:rowOff>
    </xdr:from>
    <xdr:to>
      <xdr:col>0</xdr:col>
      <xdr:colOff>323850</xdr:colOff>
      <xdr:row>46</xdr:row>
      <xdr:rowOff>152400</xdr:rowOff>
    </xdr:to>
    <xdr:sp macro="" textlink="">
      <xdr:nvSpPr>
        <xdr:cNvPr id="290" name="AutoShape 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rrowheads="1"/>
        </xdr:cNvSpPr>
      </xdr:nvSpPr>
      <xdr:spPr bwMode="auto">
        <a:xfrm>
          <a:off x="142875" y="800100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291" name="AutoShape 1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46</xdr:row>
      <xdr:rowOff>9525</xdr:rowOff>
    </xdr:from>
    <xdr:to>
      <xdr:col>0</xdr:col>
      <xdr:colOff>323850</xdr:colOff>
      <xdr:row>46</xdr:row>
      <xdr:rowOff>152400</xdr:rowOff>
    </xdr:to>
    <xdr:sp macro="" textlink="">
      <xdr:nvSpPr>
        <xdr:cNvPr id="54578" name="AutoShape 14">
          <a:extLst>
            <a:ext uri="{FF2B5EF4-FFF2-40B4-BE49-F238E27FC236}">
              <a16:creationId xmlns:a16="http://schemas.microsoft.com/office/drawing/2014/main" id="{00000000-0008-0000-0000-000032D50000}"/>
            </a:ext>
          </a:extLst>
        </xdr:cNvPr>
        <xdr:cNvSpPr>
          <a:spLocks noChangeArrowheads="1"/>
        </xdr:cNvSpPr>
      </xdr:nvSpPr>
      <xdr:spPr bwMode="auto">
        <a:xfrm>
          <a:off x="142875" y="816292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FF00FF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48</xdr:row>
      <xdr:rowOff>9525</xdr:rowOff>
    </xdr:from>
    <xdr:to>
      <xdr:col>0</xdr:col>
      <xdr:colOff>323850</xdr:colOff>
      <xdr:row>48</xdr:row>
      <xdr:rowOff>152400</xdr:rowOff>
    </xdr:to>
    <xdr:sp macro="" textlink="">
      <xdr:nvSpPr>
        <xdr:cNvPr id="54579" name="AutoShape 16">
          <a:extLst>
            <a:ext uri="{FF2B5EF4-FFF2-40B4-BE49-F238E27FC236}">
              <a16:creationId xmlns:a16="http://schemas.microsoft.com/office/drawing/2014/main" id="{00000000-0008-0000-0000-000033D50000}"/>
            </a:ext>
          </a:extLst>
        </xdr:cNvPr>
        <xdr:cNvSpPr>
          <a:spLocks noChangeArrowheads="1"/>
        </xdr:cNvSpPr>
      </xdr:nvSpPr>
      <xdr:spPr bwMode="auto">
        <a:xfrm>
          <a:off x="142875" y="848677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FF00FF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41</xdr:row>
      <xdr:rowOff>9525</xdr:rowOff>
    </xdr:from>
    <xdr:to>
      <xdr:col>0</xdr:col>
      <xdr:colOff>323850</xdr:colOff>
      <xdr:row>41</xdr:row>
      <xdr:rowOff>152400</xdr:rowOff>
    </xdr:to>
    <xdr:sp macro="" textlink="">
      <xdr:nvSpPr>
        <xdr:cNvPr id="294" name="AutoShape 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rrowheads="1"/>
        </xdr:cNvSpPr>
      </xdr:nvSpPr>
      <xdr:spPr bwMode="auto">
        <a:xfrm>
          <a:off x="142875" y="719137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41</xdr:row>
      <xdr:rowOff>9525</xdr:rowOff>
    </xdr:from>
    <xdr:to>
      <xdr:col>0</xdr:col>
      <xdr:colOff>323850</xdr:colOff>
      <xdr:row>41</xdr:row>
      <xdr:rowOff>152400</xdr:rowOff>
    </xdr:to>
    <xdr:sp macro="" textlink="">
      <xdr:nvSpPr>
        <xdr:cNvPr id="54581" name="AutoShape 14">
          <a:extLst>
            <a:ext uri="{FF2B5EF4-FFF2-40B4-BE49-F238E27FC236}">
              <a16:creationId xmlns:a16="http://schemas.microsoft.com/office/drawing/2014/main" id="{00000000-0008-0000-0000-000035D50000}"/>
            </a:ext>
          </a:extLst>
        </xdr:cNvPr>
        <xdr:cNvSpPr>
          <a:spLocks noChangeArrowheads="1"/>
        </xdr:cNvSpPr>
      </xdr:nvSpPr>
      <xdr:spPr bwMode="auto">
        <a:xfrm>
          <a:off x="142875" y="7353300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42</xdr:row>
      <xdr:rowOff>9525</xdr:rowOff>
    </xdr:from>
    <xdr:to>
      <xdr:col>0</xdr:col>
      <xdr:colOff>323850</xdr:colOff>
      <xdr:row>42</xdr:row>
      <xdr:rowOff>152400</xdr:rowOff>
    </xdr:to>
    <xdr:sp macro="" textlink="">
      <xdr:nvSpPr>
        <xdr:cNvPr id="296" name="AutoShape 9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rrowheads="1"/>
        </xdr:cNvSpPr>
      </xdr:nvSpPr>
      <xdr:spPr bwMode="auto">
        <a:xfrm>
          <a:off x="142875" y="735330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42</xdr:row>
      <xdr:rowOff>9525</xdr:rowOff>
    </xdr:from>
    <xdr:to>
      <xdr:col>0</xdr:col>
      <xdr:colOff>323850</xdr:colOff>
      <xdr:row>42</xdr:row>
      <xdr:rowOff>152400</xdr:rowOff>
    </xdr:to>
    <xdr:sp macro="" textlink="">
      <xdr:nvSpPr>
        <xdr:cNvPr id="54583" name="AutoShape 14">
          <a:extLst>
            <a:ext uri="{FF2B5EF4-FFF2-40B4-BE49-F238E27FC236}">
              <a16:creationId xmlns:a16="http://schemas.microsoft.com/office/drawing/2014/main" id="{00000000-0008-0000-0000-000037D5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298" name="AutoShape 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54585" name="AutoShape 14">
          <a:extLst>
            <a:ext uri="{FF2B5EF4-FFF2-40B4-BE49-F238E27FC236}">
              <a16:creationId xmlns:a16="http://schemas.microsoft.com/office/drawing/2014/main" id="{00000000-0008-0000-0000-000039D50000}"/>
            </a:ext>
          </a:extLst>
        </xdr:cNvPr>
        <xdr:cNvSpPr>
          <a:spLocks noChangeArrowheads="1"/>
        </xdr:cNvSpPr>
      </xdr:nvSpPr>
      <xdr:spPr bwMode="auto">
        <a:xfrm>
          <a:off x="142875" y="7677150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44</xdr:row>
      <xdr:rowOff>9525</xdr:rowOff>
    </xdr:from>
    <xdr:to>
      <xdr:col>0</xdr:col>
      <xdr:colOff>323850</xdr:colOff>
      <xdr:row>44</xdr:row>
      <xdr:rowOff>152400</xdr:rowOff>
    </xdr:to>
    <xdr:sp macro="" textlink="">
      <xdr:nvSpPr>
        <xdr:cNvPr id="300" name="AutoShape 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rrowheads="1"/>
        </xdr:cNvSpPr>
      </xdr:nvSpPr>
      <xdr:spPr bwMode="auto">
        <a:xfrm>
          <a:off x="142875" y="767715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44</xdr:row>
      <xdr:rowOff>9525</xdr:rowOff>
    </xdr:from>
    <xdr:to>
      <xdr:col>0</xdr:col>
      <xdr:colOff>323850</xdr:colOff>
      <xdr:row>44</xdr:row>
      <xdr:rowOff>152400</xdr:rowOff>
    </xdr:to>
    <xdr:sp macro="" textlink="">
      <xdr:nvSpPr>
        <xdr:cNvPr id="54587" name="AutoShape 14">
          <a:extLst>
            <a:ext uri="{FF2B5EF4-FFF2-40B4-BE49-F238E27FC236}">
              <a16:creationId xmlns:a16="http://schemas.microsoft.com/office/drawing/2014/main" id="{00000000-0008-0000-0000-00003BD50000}"/>
            </a:ext>
          </a:extLst>
        </xdr:cNvPr>
        <xdr:cNvSpPr>
          <a:spLocks noChangeArrowheads="1"/>
        </xdr:cNvSpPr>
      </xdr:nvSpPr>
      <xdr:spPr bwMode="auto">
        <a:xfrm>
          <a:off x="142875" y="783907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302" name="AutoShape 9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54589" name="AutoShape 14">
          <a:extLst>
            <a:ext uri="{FF2B5EF4-FFF2-40B4-BE49-F238E27FC236}">
              <a16:creationId xmlns:a16="http://schemas.microsoft.com/office/drawing/2014/main" id="{00000000-0008-0000-0000-00003DD50000}"/>
            </a:ext>
          </a:extLst>
        </xdr:cNvPr>
        <xdr:cNvSpPr>
          <a:spLocks noChangeArrowheads="1"/>
        </xdr:cNvSpPr>
      </xdr:nvSpPr>
      <xdr:spPr bwMode="auto">
        <a:xfrm>
          <a:off x="142875" y="7991475"/>
          <a:ext cx="180975" cy="0"/>
        </a:xfrm>
        <a:custGeom>
          <a:avLst/>
          <a:gdLst>
            <a:gd name="T0" fmla="*/ 90488 w 180975"/>
            <a:gd name="T1" fmla="*/ 0 h 142875"/>
            <a:gd name="T2" fmla="*/ 0 w 180975"/>
            <a:gd name="T3" fmla="*/ 0 h 142875"/>
            <a:gd name="T4" fmla="*/ 34563 w 180975"/>
            <a:gd name="T5" fmla="*/ 0 h 142875"/>
            <a:gd name="T6" fmla="*/ 146412 w 180975"/>
            <a:gd name="T7" fmla="*/ 0 h 142875"/>
            <a:gd name="T8" fmla="*/ 180975 w 180975"/>
            <a:gd name="T9" fmla="*/ 0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0 h 142875"/>
            <a:gd name="T17" fmla="*/ 125050 w 180975"/>
            <a:gd name="T18" fmla="*/ 0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23</xdr:row>
      <xdr:rowOff>9525</xdr:rowOff>
    </xdr:from>
    <xdr:to>
      <xdr:col>0</xdr:col>
      <xdr:colOff>323850</xdr:colOff>
      <xdr:row>23</xdr:row>
      <xdr:rowOff>152400</xdr:rowOff>
    </xdr:to>
    <xdr:sp macro="" textlink="">
      <xdr:nvSpPr>
        <xdr:cNvPr id="304" name="AutoShape 1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rrowheads="1"/>
        </xdr:cNvSpPr>
      </xdr:nvSpPr>
      <xdr:spPr bwMode="auto">
        <a:xfrm>
          <a:off x="142875" y="4000500"/>
          <a:ext cx="180975" cy="142875"/>
        </a:xfrm>
        <a:prstGeom prst="star5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23</xdr:row>
      <xdr:rowOff>9525</xdr:rowOff>
    </xdr:from>
    <xdr:to>
      <xdr:col>0</xdr:col>
      <xdr:colOff>323850</xdr:colOff>
      <xdr:row>23</xdr:row>
      <xdr:rowOff>152400</xdr:rowOff>
    </xdr:to>
    <xdr:sp macro="" textlink="">
      <xdr:nvSpPr>
        <xdr:cNvPr id="305" name="AutoShape 1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rrowheads="1"/>
        </xdr:cNvSpPr>
      </xdr:nvSpPr>
      <xdr:spPr bwMode="auto">
        <a:xfrm>
          <a:off x="142875" y="4000500"/>
          <a:ext cx="180975" cy="142875"/>
        </a:xfrm>
        <a:prstGeom prst="star5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28</xdr:row>
      <xdr:rowOff>9525</xdr:rowOff>
    </xdr:from>
    <xdr:to>
      <xdr:col>0</xdr:col>
      <xdr:colOff>323850</xdr:colOff>
      <xdr:row>28</xdr:row>
      <xdr:rowOff>152400</xdr:rowOff>
    </xdr:to>
    <xdr:sp macro="" textlink="">
      <xdr:nvSpPr>
        <xdr:cNvPr id="306" name="AutoShape 1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rrowheads="1"/>
        </xdr:cNvSpPr>
      </xdr:nvSpPr>
      <xdr:spPr bwMode="auto">
        <a:xfrm>
          <a:off x="142875" y="4810125"/>
          <a:ext cx="180975" cy="142875"/>
        </a:xfrm>
        <a:prstGeom prst="star5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307" name="AutoShape 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8</xdr:row>
      <xdr:rowOff>47625</xdr:rowOff>
    </xdr:from>
    <xdr:to>
      <xdr:col>0</xdr:col>
      <xdr:colOff>257175</xdr:colOff>
      <xdr:row>8</xdr:row>
      <xdr:rowOff>142875</xdr:rowOff>
    </xdr:to>
    <xdr:sp macro="" textlink="">
      <xdr:nvSpPr>
        <xdr:cNvPr id="308" name="AutoShape 3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rrowheads="1"/>
        </xdr:cNvSpPr>
      </xdr:nvSpPr>
      <xdr:spPr bwMode="auto">
        <a:xfrm>
          <a:off x="142875" y="14097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9</xdr:row>
      <xdr:rowOff>142875</xdr:rowOff>
    </xdr:from>
    <xdr:to>
      <xdr:col>0</xdr:col>
      <xdr:colOff>257175</xdr:colOff>
      <xdr:row>9</xdr:row>
      <xdr:rowOff>238125</xdr:rowOff>
    </xdr:to>
    <xdr:sp macro="" textlink="">
      <xdr:nvSpPr>
        <xdr:cNvPr id="309" name="AutoShape 4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rrowheads="1"/>
        </xdr:cNvSpPr>
      </xdr:nvSpPr>
      <xdr:spPr bwMode="auto">
        <a:xfrm>
          <a:off x="142875" y="169545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310" name="AutoShape 6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311" name="AutoShape 7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312" name="AutoShape 8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313" name="AutoShape 9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314" name="AutoShape 10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315" name="AutoShape 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152400</xdr:colOff>
      <xdr:row>44</xdr:row>
      <xdr:rowOff>9525</xdr:rowOff>
    </xdr:from>
    <xdr:to>
      <xdr:col>0</xdr:col>
      <xdr:colOff>333375</xdr:colOff>
      <xdr:row>44</xdr:row>
      <xdr:rowOff>152400</xdr:rowOff>
    </xdr:to>
    <xdr:sp macro="" textlink="">
      <xdr:nvSpPr>
        <xdr:cNvPr id="316" name="AutoShape 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rrowheads="1"/>
        </xdr:cNvSpPr>
      </xdr:nvSpPr>
      <xdr:spPr bwMode="auto">
        <a:xfrm>
          <a:off x="152400" y="767715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317" name="AutoShape 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318" name="AutoShape 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8</xdr:row>
      <xdr:rowOff>47625</xdr:rowOff>
    </xdr:from>
    <xdr:to>
      <xdr:col>0</xdr:col>
      <xdr:colOff>257175</xdr:colOff>
      <xdr:row>8</xdr:row>
      <xdr:rowOff>142875</xdr:rowOff>
    </xdr:to>
    <xdr:sp macro="" textlink="">
      <xdr:nvSpPr>
        <xdr:cNvPr id="319" name="AutoShape 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rrowheads="1"/>
        </xdr:cNvSpPr>
      </xdr:nvSpPr>
      <xdr:spPr bwMode="auto">
        <a:xfrm>
          <a:off x="142875" y="14097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9</xdr:row>
      <xdr:rowOff>142875</xdr:rowOff>
    </xdr:from>
    <xdr:to>
      <xdr:col>0</xdr:col>
      <xdr:colOff>257175</xdr:colOff>
      <xdr:row>9</xdr:row>
      <xdr:rowOff>238125</xdr:rowOff>
    </xdr:to>
    <xdr:sp macro="" textlink="">
      <xdr:nvSpPr>
        <xdr:cNvPr id="320" name="AutoShape 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rrowheads="1"/>
        </xdr:cNvSpPr>
      </xdr:nvSpPr>
      <xdr:spPr bwMode="auto">
        <a:xfrm>
          <a:off x="142875" y="169545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321" name="AutoShape 6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322" name="AutoShape 7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323" name="AutoShape 8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324" name="AutoShape 9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325" name="AutoShape 10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326" name="AutoShape 1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152400</xdr:colOff>
      <xdr:row>44</xdr:row>
      <xdr:rowOff>9525</xdr:rowOff>
    </xdr:from>
    <xdr:to>
      <xdr:col>0</xdr:col>
      <xdr:colOff>333375</xdr:colOff>
      <xdr:row>44</xdr:row>
      <xdr:rowOff>152400</xdr:rowOff>
    </xdr:to>
    <xdr:sp macro="" textlink="">
      <xdr:nvSpPr>
        <xdr:cNvPr id="327" name="AutoShape 1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rrowheads="1"/>
        </xdr:cNvSpPr>
      </xdr:nvSpPr>
      <xdr:spPr bwMode="auto">
        <a:xfrm>
          <a:off x="152400" y="767715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328" name="AutoShape 16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329" name="AutoShape 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8</xdr:row>
      <xdr:rowOff>47625</xdr:rowOff>
    </xdr:from>
    <xdr:to>
      <xdr:col>0</xdr:col>
      <xdr:colOff>257175</xdr:colOff>
      <xdr:row>8</xdr:row>
      <xdr:rowOff>142875</xdr:rowOff>
    </xdr:to>
    <xdr:sp macro="" textlink="">
      <xdr:nvSpPr>
        <xdr:cNvPr id="330" name="AutoShape 3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rrowheads="1"/>
        </xdr:cNvSpPr>
      </xdr:nvSpPr>
      <xdr:spPr bwMode="auto">
        <a:xfrm>
          <a:off x="142875" y="14097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9</xdr:row>
      <xdr:rowOff>142875</xdr:rowOff>
    </xdr:from>
    <xdr:to>
      <xdr:col>0</xdr:col>
      <xdr:colOff>257175</xdr:colOff>
      <xdr:row>9</xdr:row>
      <xdr:rowOff>238125</xdr:rowOff>
    </xdr:to>
    <xdr:sp macro="" textlink="">
      <xdr:nvSpPr>
        <xdr:cNvPr id="331" name="AutoShape 4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rrowheads="1"/>
        </xdr:cNvSpPr>
      </xdr:nvSpPr>
      <xdr:spPr bwMode="auto">
        <a:xfrm>
          <a:off x="142875" y="169545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48</xdr:row>
      <xdr:rowOff>9525</xdr:rowOff>
    </xdr:from>
    <xdr:to>
      <xdr:col>0</xdr:col>
      <xdr:colOff>323850</xdr:colOff>
      <xdr:row>48</xdr:row>
      <xdr:rowOff>152400</xdr:rowOff>
    </xdr:to>
    <xdr:sp macro="" textlink="">
      <xdr:nvSpPr>
        <xdr:cNvPr id="332" name="AutoShape 6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rrowheads="1"/>
        </xdr:cNvSpPr>
      </xdr:nvSpPr>
      <xdr:spPr bwMode="auto">
        <a:xfrm>
          <a:off x="142875" y="832485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49</xdr:row>
      <xdr:rowOff>0</xdr:rowOff>
    </xdr:from>
    <xdr:to>
      <xdr:col>0</xdr:col>
      <xdr:colOff>323850</xdr:colOff>
      <xdr:row>49</xdr:row>
      <xdr:rowOff>0</xdr:rowOff>
    </xdr:to>
    <xdr:sp macro="" textlink="">
      <xdr:nvSpPr>
        <xdr:cNvPr id="333" name="AutoShape 7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rrowheads="1"/>
        </xdr:cNvSpPr>
      </xdr:nvSpPr>
      <xdr:spPr bwMode="auto">
        <a:xfrm>
          <a:off x="142875" y="84772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49</xdr:row>
      <xdr:rowOff>0</xdr:rowOff>
    </xdr:from>
    <xdr:to>
      <xdr:col>0</xdr:col>
      <xdr:colOff>323850</xdr:colOff>
      <xdr:row>49</xdr:row>
      <xdr:rowOff>0</xdr:rowOff>
    </xdr:to>
    <xdr:sp macro="" textlink="">
      <xdr:nvSpPr>
        <xdr:cNvPr id="334" name="AutoShape 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rrowheads="1"/>
        </xdr:cNvSpPr>
      </xdr:nvSpPr>
      <xdr:spPr bwMode="auto">
        <a:xfrm>
          <a:off x="142875" y="84772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46</xdr:row>
      <xdr:rowOff>9525</xdr:rowOff>
    </xdr:from>
    <xdr:to>
      <xdr:col>0</xdr:col>
      <xdr:colOff>323850</xdr:colOff>
      <xdr:row>46</xdr:row>
      <xdr:rowOff>152400</xdr:rowOff>
    </xdr:to>
    <xdr:sp macro="" textlink="">
      <xdr:nvSpPr>
        <xdr:cNvPr id="335" name="AutoShape 9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rrowheads="1"/>
        </xdr:cNvSpPr>
      </xdr:nvSpPr>
      <xdr:spPr bwMode="auto">
        <a:xfrm>
          <a:off x="142875" y="800100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336" name="AutoShape 10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46</xdr:row>
      <xdr:rowOff>9525</xdr:rowOff>
    </xdr:from>
    <xdr:to>
      <xdr:col>0</xdr:col>
      <xdr:colOff>323850</xdr:colOff>
      <xdr:row>46</xdr:row>
      <xdr:rowOff>152400</xdr:rowOff>
    </xdr:to>
    <xdr:sp macro="" textlink="">
      <xdr:nvSpPr>
        <xdr:cNvPr id="54623" name="AutoShape 14">
          <a:extLst>
            <a:ext uri="{FF2B5EF4-FFF2-40B4-BE49-F238E27FC236}">
              <a16:creationId xmlns:a16="http://schemas.microsoft.com/office/drawing/2014/main" id="{00000000-0008-0000-0000-00005FD50000}"/>
            </a:ext>
          </a:extLst>
        </xdr:cNvPr>
        <xdr:cNvSpPr>
          <a:spLocks noChangeArrowheads="1"/>
        </xdr:cNvSpPr>
      </xdr:nvSpPr>
      <xdr:spPr bwMode="auto">
        <a:xfrm>
          <a:off x="142875" y="816292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FF00FF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48</xdr:row>
      <xdr:rowOff>9525</xdr:rowOff>
    </xdr:from>
    <xdr:to>
      <xdr:col>0</xdr:col>
      <xdr:colOff>323850</xdr:colOff>
      <xdr:row>48</xdr:row>
      <xdr:rowOff>152400</xdr:rowOff>
    </xdr:to>
    <xdr:sp macro="" textlink="">
      <xdr:nvSpPr>
        <xdr:cNvPr id="54624" name="AutoShape 16">
          <a:extLst>
            <a:ext uri="{FF2B5EF4-FFF2-40B4-BE49-F238E27FC236}">
              <a16:creationId xmlns:a16="http://schemas.microsoft.com/office/drawing/2014/main" id="{00000000-0008-0000-0000-000060D50000}"/>
            </a:ext>
          </a:extLst>
        </xdr:cNvPr>
        <xdr:cNvSpPr>
          <a:spLocks noChangeArrowheads="1"/>
        </xdr:cNvSpPr>
      </xdr:nvSpPr>
      <xdr:spPr bwMode="auto">
        <a:xfrm>
          <a:off x="142875" y="848677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FF00FF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41</xdr:row>
      <xdr:rowOff>9525</xdr:rowOff>
    </xdr:from>
    <xdr:to>
      <xdr:col>0</xdr:col>
      <xdr:colOff>323850</xdr:colOff>
      <xdr:row>41</xdr:row>
      <xdr:rowOff>152400</xdr:rowOff>
    </xdr:to>
    <xdr:sp macro="" textlink="">
      <xdr:nvSpPr>
        <xdr:cNvPr id="339" name="AutoShape 9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rrowheads="1"/>
        </xdr:cNvSpPr>
      </xdr:nvSpPr>
      <xdr:spPr bwMode="auto">
        <a:xfrm>
          <a:off x="142875" y="719137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41</xdr:row>
      <xdr:rowOff>9525</xdr:rowOff>
    </xdr:from>
    <xdr:to>
      <xdr:col>0</xdr:col>
      <xdr:colOff>323850</xdr:colOff>
      <xdr:row>41</xdr:row>
      <xdr:rowOff>152400</xdr:rowOff>
    </xdr:to>
    <xdr:sp macro="" textlink="">
      <xdr:nvSpPr>
        <xdr:cNvPr id="54626" name="AutoShape 14">
          <a:extLst>
            <a:ext uri="{FF2B5EF4-FFF2-40B4-BE49-F238E27FC236}">
              <a16:creationId xmlns:a16="http://schemas.microsoft.com/office/drawing/2014/main" id="{00000000-0008-0000-0000-000062D50000}"/>
            </a:ext>
          </a:extLst>
        </xdr:cNvPr>
        <xdr:cNvSpPr>
          <a:spLocks noChangeArrowheads="1"/>
        </xdr:cNvSpPr>
      </xdr:nvSpPr>
      <xdr:spPr bwMode="auto">
        <a:xfrm>
          <a:off x="142875" y="7353300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42</xdr:row>
      <xdr:rowOff>9525</xdr:rowOff>
    </xdr:from>
    <xdr:to>
      <xdr:col>0</xdr:col>
      <xdr:colOff>323850</xdr:colOff>
      <xdr:row>42</xdr:row>
      <xdr:rowOff>152400</xdr:rowOff>
    </xdr:to>
    <xdr:sp macro="" textlink="">
      <xdr:nvSpPr>
        <xdr:cNvPr id="341" name="AutoShape 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rrowheads="1"/>
        </xdr:cNvSpPr>
      </xdr:nvSpPr>
      <xdr:spPr bwMode="auto">
        <a:xfrm>
          <a:off x="142875" y="735330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42</xdr:row>
      <xdr:rowOff>9525</xdr:rowOff>
    </xdr:from>
    <xdr:to>
      <xdr:col>0</xdr:col>
      <xdr:colOff>323850</xdr:colOff>
      <xdr:row>42</xdr:row>
      <xdr:rowOff>152400</xdr:rowOff>
    </xdr:to>
    <xdr:sp macro="" textlink="">
      <xdr:nvSpPr>
        <xdr:cNvPr id="54628" name="AutoShape 14">
          <a:extLst>
            <a:ext uri="{FF2B5EF4-FFF2-40B4-BE49-F238E27FC236}">
              <a16:creationId xmlns:a16="http://schemas.microsoft.com/office/drawing/2014/main" id="{00000000-0008-0000-0000-000064D5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343" name="AutoShape 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54630" name="AutoShape 14">
          <a:extLst>
            <a:ext uri="{FF2B5EF4-FFF2-40B4-BE49-F238E27FC236}">
              <a16:creationId xmlns:a16="http://schemas.microsoft.com/office/drawing/2014/main" id="{00000000-0008-0000-0000-000066D50000}"/>
            </a:ext>
          </a:extLst>
        </xdr:cNvPr>
        <xdr:cNvSpPr>
          <a:spLocks noChangeArrowheads="1"/>
        </xdr:cNvSpPr>
      </xdr:nvSpPr>
      <xdr:spPr bwMode="auto">
        <a:xfrm>
          <a:off x="142875" y="7677150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44</xdr:row>
      <xdr:rowOff>9525</xdr:rowOff>
    </xdr:from>
    <xdr:to>
      <xdr:col>0</xdr:col>
      <xdr:colOff>323850</xdr:colOff>
      <xdr:row>44</xdr:row>
      <xdr:rowOff>152400</xdr:rowOff>
    </xdr:to>
    <xdr:sp macro="" textlink="">
      <xdr:nvSpPr>
        <xdr:cNvPr id="345" name="AutoShape 9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rrowheads="1"/>
        </xdr:cNvSpPr>
      </xdr:nvSpPr>
      <xdr:spPr bwMode="auto">
        <a:xfrm>
          <a:off x="142875" y="767715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44</xdr:row>
      <xdr:rowOff>9525</xdr:rowOff>
    </xdr:from>
    <xdr:to>
      <xdr:col>0</xdr:col>
      <xdr:colOff>323850</xdr:colOff>
      <xdr:row>44</xdr:row>
      <xdr:rowOff>152400</xdr:rowOff>
    </xdr:to>
    <xdr:sp macro="" textlink="">
      <xdr:nvSpPr>
        <xdr:cNvPr id="54632" name="AutoShape 14">
          <a:extLst>
            <a:ext uri="{FF2B5EF4-FFF2-40B4-BE49-F238E27FC236}">
              <a16:creationId xmlns:a16="http://schemas.microsoft.com/office/drawing/2014/main" id="{00000000-0008-0000-0000-000068D50000}"/>
            </a:ext>
          </a:extLst>
        </xdr:cNvPr>
        <xdr:cNvSpPr>
          <a:spLocks noChangeArrowheads="1"/>
        </xdr:cNvSpPr>
      </xdr:nvSpPr>
      <xdr:spPr bwMode="auto">
        <a:xfrm>
          <a:off x="142875" y="783907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347" name="AutoShape 9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54634" name="AutoShape 14">
          <a:extLst>
            <a:ext uri="{FF2B5EF4-FFF2-40B4-BE49-F238E27FC236}">
              <a16:creationId xmlns:a16="http://schemas.microsoft.com/office/drawing/2014/main" id="{00000000-0008-0000-0000-00006AD50000}"/>
            </a:ext>
          </a:extLst>
        </xdr:cNvPr>
        <xdr:cNvSpPr>
          <a:spLocks noChangeArrowheads="1"/>
        </xdr:cNvSpPr>
      </xdr:nvSpPr>
      <xdr:spPr bwMode="auto">
        <a:xfrm>
          <a:off x="142875" y="7991475"/>
          <a:ext cx="180975" cy="0"/>
        </a:xfrm>
        <a:custGeom>
          <a:avLst/>
          <a:gdLst>
            <a:gd name="T0" fmla="*/ 90488 w 180975"/>
            <a:gd name="T1" fmla="*/ 0 h 142875"/>
            <a:gd name="T2" fmla="*/ 0 w 180975"/>
            <a:gd name="T3" fmla="*/ 0 h 142875"/>
            <a:gd name="T4" fmla="*/ 34563 w 180975"/>
            <a:gd name="T5" fmla="*/ 0 h 142875"/>
            <a:gd name="T6" fmla="*/ 146412 w 180975"/>
            <a:gd name="T7" fmla="*/ 0 h 142875"/>
            <a:gd name="T8" fmla="*/ 180975 w 180975"/>
            <a:gd name="T9" fmla="*/ 0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0 h 142875"/>
            <a:gd name="T17" fmla="*/ 125050 w 180975"/>
            <a:gd name="T18" fmla="*/ 0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23</xdr:row>
      <xdr:rowOff>9525</xdr:rowOff>
    </xdr:from>
    <xdr:to>
      <xdr:col>0</xdr:col>
      <xdr:colOff>323850</xdr:colOff>
      <xdr:row>23</xdr:row>
      <xdr:rowOff>152400</xdr:rowOff>
    </xdr:to>
    <xdr:sp macro="" textlink="">
      <xdr:nvSpPr>
        <xdr:cNvPr id="349" name="AutoShape 1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rrowheads="1"/>
        </xdr:cNvSpPr>
      </xdr:nvSpPr>
      <xdr:spPr bwMode="auto">
        <a:xfrm>
          <a:off x="142875" y="4000500"/>
          <a:ext cx="180975" cy="142875"/>
        </a:xfrm>
        <a:prstGeom prst="star5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23</xdr:row>
      <xdr:rowOff>9525</xdr:rowOff>
    </xdr:from>
    <xdr:to>
      <xdr:col>0</xdr:col>
      <xdr:colOff>323850</xdr:colOff>
      <xdr:row>23</xdr:row>
      <xdr:rowOff>152400</xdr:rowOff>
    </xdr:to>
    <xdr:sp macro="" textlink="">
      <xdr:nvSpPr>
        <xdr:cNvPr id="350" name="AutoShape 1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rrowheads="1"/>
        </xdr:cNvSpPr>
      </xdr:nvSpPr>
      <xdr:spPr bwMode="auto">
        <a:xfrm>
          <a:off x="142875" y="4000500"/>
          <a:ext cx="180975" cy="142875"/>
        </a:xfrm>
        <a:prstGeom prst="star5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28</xdr:row>
      <xdr:rowOff>9525</xdr:rowOff>
    </xdr:from>
    <xdr:to>
      <xdr:col>0</xdr:col>
      <xdr:colOff>323850</xdr:colOff>
      <xdr:row>28</xdr:row>
      <xdr:rowOff>152400</xdr:rowOff>
    </xdr:to>
    <xdr:sp macro="" textlink="">
      <xdr:nvSpPr>
        <xdr:cNvPr id="351" name="AutoShape 1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rrowheads="1"/>
        </xdr:cNvSpPr>
      </xdr:nvSpPr>
      <xdr:spPr bwMode="auto">
        <a:xfrm>
          <a:off x="142875" y="4810125"/>
          <a:ext cx="180975" cy="142875"/>
        </a:xfrm>
        <a:prstGeom prst="star5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352" name="AutoShape 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8</xdr:row>
      <xdr:rowOff>47625</xdr:rowOff>
    </xdr:from>
    <xdr:to>
      <xdr:col>0</xdr:col>
      <xdr:colOff>257175</xdr:colOff>
      <xdr:row>8</xdr:row>
      <xdr:rowOff>142875</xdr:rowOff>
    </xdr:to>
    <xdr:sp macro="" textlink="">
      <xdr:nvSpPr>
        <xdr:cNvPr id="353" name="AutoShape 3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rrowheads="1"/>
        </xdr:cNvSpPr>
      </xdr:nvSpPr>
      <xdr:spPr bwMode="auto">
        <a:xfrm>
          <a:off x="142875" y="14097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16</xdr:row>
      <xdr:rowOff>9525</xdr:rowOff>
    </xdr:from>
    <xdr:to>
      <xdr:col>0</xdr:col>
      <xdr:colOff>323850</xdr:colOff>
      <xdr:row>16</xdr:row>
      <xdr:rowOff>152400</xdr:rowOff>
    </xdr:to>
    <xdr:sp macro="" textlink="">
      <xdr:nvSpPr>
        <xdr:cNvPr id="354" name="AutoShape 5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rrowheads="1"/>
        </xdr:cNvSpPr>
      </xdr:nvSpPr>
      <xdr:spPr bwMode="auto">
        <a:xfrm>
          <a:off x="142875" y="3190875"/>
          <a:ext cx="180975" cy="142875"/>
        </a:xfrm>
        <a:prstGeom prst="star5">
          <a:avLst/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355" name="AutoShape 6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356" name="AutoShape 7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357" name="AutoShape 8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358" name="AutoShape 9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359" name="AutoShape 10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16</xdr:row>
      <xdr:rowOff>9525</xdr:rowOff>
    </xdr:from>
    <xdr:to>
      <xdr:col>0</xdr:col>
      <xdr:colOff>323850</xdr:colOff>
      <xdr:row>16</xdr:row>
      <xdr:rowOff>152400</xdr:rowOff>
    </xdr:to>
    <xdr:sp macro="" textlink="">
      <xdr:nvSpPr>
        <xdr:cNvPr id="360" name="AutoShape 13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rrowheads="1"/>
        </xdr:cNvSpPr>
      </xdr:nvSpPr>
      <xdr:spPr bwMode="auto">
        <a:xfrm>
          <a:off x="142875" y="3190875"/>
          <a:ext cx="180975" cy="142875"/>
        </a:xfrm>
        <a:prstGeom prst="star5">
          <a:avLst/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361" name="AutoShape 14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152400</xdr:colOff>
      <xdr:row>44</xdr:row>
      <xdr:rowOff>9525</xdr:rowOff>
    </xdr:from>
    <xdr:to>
      <xdr:col>0</xdr:col>
      <xdr:colOff>333375</xdr:colOff>
      <xdr:row>44</xdr:row>
      <xdr:rowOff>152400</xdr:rowOff>
    </xdr:to>
    <xdr:sp macro="" textlink="">
      <xdr:nvSpPr>
        <xdr:cNvPr id="362" name="AutoShape 15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rrowheads="1"/>
        </xdr:cNvSpPr>
      </xdr:nvSpPr>
      <xdr:spPr bwMode="auto">
        <a:xfrm>
          <a:off x="152400" y="767715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363" name="AutoShape 16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364" name="AutoShape 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8</xdr:row>
      <xdr:rowOff>47625</xdr:rowOff>
    </xdr:from>
    <xdr:to>
      <xdr:col>0</xdr:col>
      <xdr:colOff>257175</xdr:colOff>
      <xdr:row>8</xdr:row>
      <xdr:rowOff>142875</xdr:rowOff>
    </xdr:to>
    <xdr:sp macro="" textlink="">
      <xdr:nvSpPr>
        <xdr:cNvPr id="365" name="AutoShape 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rrowheads="1"/>
        </xdr:cNvSpPr>
      </xdr:nvSpPr>
      <xdr:spPr bwMode="auto">
        <a:xfrm>
          <a:off x="142875" y="14097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16</xdr:row>
      <xdr:rowOff>9525</xdr:rowOff>
    </xdr:from>
    <xdr:to>
      <xdr:col>0</xdr:col>
      <xdr:colOff>323850</xdr:colOff>
      <xdr:row>16</xdr:row>
      <xdr:rowOff>152400</xdr:rowOff>
    </xdr:to>
    <xdr:sp macro="" textlink="">
      <xdr:nvSpPr>
        <xdr:cNvPr id="366" name="AutoShape 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rrowheads="1"/>
        </xdr:cNvSpPr>
      </xdr:nvSpPr>
      <xdr:spPr bwMode="auto">
        <a:xfrm>
          <a:off x="142875" y="3190875"/>
          <a:ext cx="180975" cy="142875"/>
        </a:xfrm>
        <a:prstGeom prst="star5">
          <a:avLst/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367" name="AutoShape 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368" name="AutoShape 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369" name="AutoShape 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370" name="AutoShape 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371" name="AutoShape 1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16</xdr:row>
      <xdr:rowOff>9525</xdr:rowOff>
    </xdr:from>
    <xdr:to>
      <xdr:col>0</xdr:col>
      <xdr:colOff>323850</xdr:colOff>
      <xdr:row>16</xdr:row>
      <xdr:rowOff>152400</xdr:rowOff>
    </xdr:to>
    <xdr:sp macro="" textlink="">
      <xdr:nvSpPr>
        <xdr:cNvPr id="372" name="AutoShape 13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rrowheads="1"/>
        </xdr:cNvSpPr>
      </xdr:nvSpPr>
      <xdr:spPr bwMode="auto">
        <a:xfrm>
          <a:off x="142875" y="3190875"/>
          <a:ext cx="180975" cy="142875"/>
        </a:xfrm>
        <a:prstGeom prst="star5">
          <a:avLst/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373" name="AutoShape 14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152400</xdr:colOff>
      <xdr:row>44</xdr:row>
      <xdr:rowOff>9525</xdr:rowOff>
    </xdr:from>
    <xdr:to>
      <xdr:col>0</xdr:col>
      <xdr:colOff>333375</xdr:colOff>
      <xdr:row>44</xdr:row>
      <xdr:rowOff>152400</xdr:rowOff>
    </xdr:to>
    <xdr:sp macro="" textlink="">
      <xdr:nvSpPr>
        <xdr:cNvPr id="374" name="AutoShape 15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rrowheads="1"/>
        </xdr:cNvSpPr>
      </xdr:nvSpPr>
      <xdr:spPr bwMode="auto">
        <a:xfrm>
          <a:off x="152400" y="767715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375" name="AutoShape 16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376" name="AutoShape 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8</xdr:row>
      <xdr:rowOff>47625</xdr:rowOff>
    </xdr:from>
    <xdr:to>
      <xdr:col>0</xdr:col>
      <xdr:colOff>257175</xdr:colOff>
      <xdr:row>8</xdr:row>
      <xdr:rowOff>142875</xdr:rowOff>
    </xdr:to>
    <xdr:sp macro="" textlink="">
      <xdr:nvSpPr>
        <xdr:cNvPr id="377" name="AutoShape 3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rrowheads="1"/>
        </xdr:cNvSpPr>
      </xdr:nvSpPr>
      <xdr:spPr bwMode="auto">
        <a:xfrm>
          <a:off x="142875" y="14097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16</xdr:row>
      <xdr:rowOff>9525</xdr:rowOff>
    </xdr:from>
    <xdr:to>
      <xdr:col>0</xdr:col>
      <xdr:colOff>323850</xdr:colOff>
      <xdr:row>16</xdr:row>
      <xdr:rowOff>152400</xdr:rowOff>
    </xdr:to>
    <xdr:sp macro="" textlink="">
      <xdr:nvSpPr>
        <xdr:cNvPr id="378" name="AutoShape 5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rrowheads="1"/>
        </xdr:cNvSpPr>
      </xdr:nvSpPr>
      <xdr:spPr bwMode="auto">
        <a:xfrm>
          <a:off x="142875" y="3190875"/>
          <a:ext cx="180975" cy="142875"/>
        </a:xfrm>
        <a:prstGeom prst="star5">
          <a:avLst/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48</xdr:row>
      <xdr:rowOff>9525</xdr:rowOff>
    </xdr:from>
    <xdr:to>
      <xdr:col>0</xdr:col>
      <xdr:colOff>323850</xdr:colOff>
      <xdr:row>48</xdr:row>
      <xdr:rowOff>152400</xdr:rowOff>
    </xdr:to>
    <xdr:sp macro="" textlink="">
      <xdr:nvSpPr>
        <xdr:cNvPr id="379" name="AutoShape 6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rrowheads="1"/>
        </xdr:cNvSpPr>
      </xdr:nvSpPr>
      <xdr:spPr bwMode="auto">
        <a:xfrm>
          <a:off x="142875" y="832485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49</xdr:row>
      <xdr:rowOff>0</xdr:rowOff>
    </xdr:from>
    <xdr:to>
      <xdr:col>0</xdr:col>
      <xdr:colOff>323850</xdr:colOff>
      <xdr:row>49</xdr:row>
      <xdr:rowOff>0</xdr:rowOff>
    </xdr:to>
    <xdr:sp macro="" textlink="">
      <xdr:nvSpPr>
        <xdr:cNvPr id="380" name="AutoShape 7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rrowheads="1"/>
        </xdr:cNvSpPr>
      </xdr:nvSpPr>
      <xdr:spPr bwMode="auto">
        <a:xfrm>
          <a:off x="142875" y="84772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49</xdr:row>
      <xdr:rowOff>0</xdr:rowOff>
    </xdr:from>
    <xdr:to>
      <xdr:col>0</xdr:col>
      <xdr:colOff>323850</xdr:colOff>
      <xdr:row>49</xdr:row>
      <xdr:rowOff>0</xdr:rowOff>
    </xdr:to>
    <xdr:sp macro="" textlink="">
      <xdr:nvSpPr>
        <xdr:cNvPr id="381" name="AutoShape 8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rrowheads="1"/>
        </xdr:cNvSpPr>
      </xdr:nvSpPr>
      <xdr:spPr bwMode="auto">
        <a:xfrm>
          <a:off x="142875" y="84772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46</xdr:row>
      <xdr:rowOff>9525</xdr:rowOff>
    </xdr:from>
    <xdr:to>
      <xdr:col>0</xdr:col>
      <xdr:colOff>323850</xdr:colOff>
      <xdr:row>46</xdr:row>
      <xdr:rowOff>152400</xdr:rowOff>
    </xdr:to>
    <xdr:sp macro="" textlink="">
      <xdr:nvSpPr>
        <xdr:cNvPr id="382" name="AutoShape 9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rrowheads="1"/>
        </xdr:cNvSpPr>
      </xdr:nvSpPr>
      <xdr:spPr bwMode="auto">
        <a:xfrm>
          <a:off x="142875" y="800100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383" name="AutoShape 10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16</xdr:row>
      <xdr:rowOff>9525</xdr:rowOff>
    </xdr:from>
    <xdr:to>
      <xdr:col>0</xdr:col>
      <xdr:colOff>323850</xdr:colOff>
      <xdr:row>16</xdr:row>
      <xdr:rowOff>152400</xdr:rowOff>
    </xdr:to>
    <xdr:sp macro="" textlink="">
      <xdr:nvSpPr>
        <xdr:cNvPr id="384" name="AutoShape 1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rrowheads="1"/>
        </xdr:cNvSpPr>
      </xdr:nvSpPr>
      <xdr:spPr bwMode="auto">
        <a:xfrm>
          <a:off x="142875" y="3190875"/>
          <a:ext cx="180975" cy="142875"/>
        </a:xfrm>
        <a:prstGeom prst="star5">
          <a:avLst/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46</xdr:row>
      <xdr:rowOff>9525</xdr:rowOff>
    </xdr:from>
    <xdr:to>
      <xdr:col>0</xdr:col>
      <xdr:colOff>323850</xdr:colOff>
      <xdr:row>46</xdr:row>
      <xdr:rowOff>152400</xdr:rowOff>
    </xdr:to>
    <xdr:sp macro="" textlink="">
      <xdr:nvSpPr>
        <xdr:cNvPr id="54671" name="AutoShape 14">
          <a:extLst>
            <a:ext uri="{FF2B5EF4-FFF2-40B4-BE49-F238E27FC236}">
              <a16:creationId xmlns:a16="http://schemas.microsoft.com/office/drawing/2014/main" id="{00000000-0008-0000-0000-00008FD50000}"/>
            </a:ext>
          </a:extLst>
        </xdr:cNvPr>
        <xdr:cNvSpPr>
          <a:spLocks noChangeArrowheads="1"/>
        </xdr:cNvSpPr>
      </xdr:nvSpPr>
      <xdr:spPr bwMode="auto">
        <a:xfrm>
          <a:off x="142875" y="816292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FF00FF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48</xdr:row>
      <xdr:rowOff>9525</xdr:rowOff>
    </xdr:from>
    <xdr:to>
      <xdr:col>0</xdr:col>
      <xdr:colOff>323850</xdr:colOff>
      <xdr:row>48</xdr:row>
      <xdr:rowOff>152400</xdr:rowOff>
    </xdr:to>
    <xdr:sp macro="" textlink="">
      <xdr:nvSpPr>
        <xdr:cNvPr id="54672" name="AutoShape 16">
          <a:extLst>
            <a:ext uri="{FF2B5EF4-FFF2-40B4-BE49-F238E27FC236}">
              <a16:creationId xmlns:a16="http://schemas.microsoft.com/office/drawing/2014/main" id="{00000000-0008-0000-0000-000090D50000}"/>
            </a:ext>
          </a:extLst>
        </xdr:cNvPr>
        <xdr:cNvSpPr>
          <a:spLocks noChangeArrowheads="1"/>
        </xdr:cNvSpPr>
      </xdr:nvSpPr>
      <xdr:spPr bwMode="auto">
        <a:xfrm>
          <a:off x="142875" y="848677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FF00FF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41</xdr:row>
      <xdr:rowOff>9525</xdr:rowOff>
    </xdr:from>
    <xdr:to>
      <xdr:col>0</xdr:col>
      <xdr:colOff>323850</xdr:colOff>
      <xdr:row>41</xdr:row>
      <xdr:rowOff>152400</xdr:rowOff>
    </xdr:to>
    <xdr:sp macro="" textlink="">
      <xdr:nvSpPr>
        <xdr:cNvPr id="387" name="AutoShape 9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rrowheads="1"/>
        </xdr:cNvSpPr>
      </xdr:nvSpPr>
      <xdr:spPr bwMode="auto">
        <a:xfrm>
          <a:off x="142875" y="719137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41</xdr:row>
      <xdr:rowOff>9525</xdr:rowOff>
    </xdr:from>
    <xdr:to>
      <xdr:col>0</xdr:col>
      <xdr:colOff>323850</xdr:colOff>
      <xdr:row>41</xdr:row>
      <xdr:rowOff>152400</xdr:rowOff>
    </xdr:to>
    <xdr:sp macro="" textlink="">
      <xdr:nvSpPr>
        <xdr:cNvPr id="54674" name="AutoShape 14">
          <a:extLst>
            <a:ext uri="{FF2B5EF4-FFF2-40B4-BE49-F238E27FC236}">
              <a16:creationId xmlns:a16="http://schemas.microsoft.com/office/drawing/2014/main" id="{00000000-0008-0000-0000-000092D50000}"/>
            </a:ext>
          </a:extLst>
        </xdr:cNvPr>
        <xdr:cNvSpPr>
          <a:spLocks noChangeArrowheads="1"/>
        </xdr:cNvSpPr>
      </xdr:nvSpPr>
      <xdr:spPr bwMode="auto">
        <a:xfrm>
          <a:off x="142875" y="7353300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42</xdr:row>
      <xdr:rowOff>9525</xdr:rowOff>
    </xdr:from>
    <xdr:to>
      <xdr:col>0</xdr:col>
      <xdr:colOff>323850</xdr:colOff>
      <xdr:row>42</xdr:row>
      <xdr:rowOff>152400</xdr:rowOff>
    </xdr:to>
    <xdr:sp macro="" textlink="">
      <xdr:nvSpPr>
        <xdr:cNvPr id="389" name="AutoShape 9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rrowheads="1"/>
        </xdr:cNvSpPr>
      </xdr:nvSpPr>
      <xdr:spPr bwMode="auto">
        <a:xfrm>
          <a:off x="142875" y="735330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42</xdr:row>
      <xdr:rowOff>9525</xdr:rowOff>
    </xdr:from>
    <xdr:to>
      <xdr:col>0</xdr:col>
      <xdr:colOff>323850</xdr:colOff>
      <xdr:row>42</xdr:row>
      <xdr:rowOff>152400</xdr:rowOff>
    </xdr:to>
    <xdr:sp macro="" textlink="">
      <xdr:nvSpPr>
        <xdr:cNvPr id="54676" name="AutoShape 14">
          <a:extLst>
            <a:ext uri="{FF2B5EF4-FFF2-40B4-BE49-F238E27FC236}">
              <a16:creationId xmlns:a16="http://schemas.microsoft.com/office/drawing/2014/main" id="{00000000-0008-0000-0000-000094D5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391" name="AutoShape 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54678" name="AutoShape 14">
          <a:extLst>
            <a:ext uri="{FF2B5EF4-FFF2-40B4-BE49-F238E27FC236}">
              <a16:creationId xmlns:a16="http://schemas.microsoft.com/office/drawing/2014/main" id="{00000000-0008-0000-0000-000096D50000}"/>
            </a:ext>
          </a:extLst>
        </xdr:cNvPr>
        <xdr:cNvSpPr>
          <a:spLocks noChangeArrowheads="1"/>
        </xdr:cNvSpPr>
      </xdr:nvSpPr>
      <xdr:spPr bwMode="auto">
        <a:xfrm>
          <a:off x="142875" y="7677150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44</xdr:row>
      <xdr:rowOff>9525</xdr:rowOff>
    </xdr:from>
    <xdr:to>
      <xdr:col>0</xdr:col>
      <xdr:colOff>323850</xdr:colOff>
      <xdr:row>44</xdr:row>
      <xdr:rowOff>152400</xdr:rowOff>
    </xdr:to>
    <xdr:sp macro="" textlink="">
      <xdr:nvSpPr>
        <xdr:cNvPr id="393" name="AutoShape 9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rrowheads="1"/>
        </xdr:cNvSpPr>
      </xdr:nvSpPr>
      <xdr:spPr bwMode="auto">
        <a:xfrm>
          <a:off x="142875" y="767715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44</xdr:row>
      <xdr:rowOff>9525</xdr:rowOff>
    </xdr:from>
    <xdr:to>
      <xdr:col>0</xdr:col>
      <xdr:colOff>323850</xdr:colOff>
      <xdr:row>44</xdr:row>
      <xdr:rowOff>152400</xdr:rowOff>
    </xdr:to>
    <xdr:sp macro="" textlink="">
      <xdr:nvSpPr>
        <xdr:cNvPr id="54680" name="AutoShape 14">
          <a:extLst>
            <a:ext uri="{FF2B5EF4-FFF2-40B4-BE49-F238E27FC236}">
              <a16:creationId xmlns:a16="http://schemas.microsoft.com/office/drawing/2014/main" id="{00000000-0008-0000-0000-000098D50000}"/>
            </a:ext>
          </a:extLst>
        </xdr:cNvPr>
        <xdr:cNvSpPr>
          <a:spLocks noChangeArrowheads="1"/>
        </xdr:cNvSpPr>
      </xdr:nvSpPr>
      <xdr:spPr bwMode="auto">
        <a:xfrm>
          <a:off x="142875" y="783907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395" name="AutoShape 9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0</xdr:rowOff>
    </xdr:from>
    <xdr:to>
      <xdr:col>0</xdr:col>
      <xdr:colOff>323850</xdr:colOff>
      <xdr:row>45</xdr:row>
      <xdr:rowOff>0</xdr:rowOff>
    </xdr:to>
    <xdr:sp macro="" textlink="">
      <xdr:nvSpPr>
        <xdr:cNvPr id="54682" name="AutoShape 14">
          <a:extLst>
            <a:ext uri="{FF2B5EF4-FFF2-40B4-BE49-F238E27FC236}">
              <a16:creationId xmlns:a16="http://schemas.microsoft.com/office/drawing/2014/main" id="{00000000-0008-0000-0000-00009AD50000}"/>
            </a:ext>
          </a:extLst>
        </xdr:cNvPr>
        <xdr:cNvSpPr>
          <a:spLocks noChangeArrowheads="1"/>
        </xdr:cNvSpPr>
      </xdr:nvSpPr>
      <xdr:spPr bwMode="auto">
        <a:xfrm>
          <a:off x="142875" y="7991475"/>
          <a:ext cx="180975" cy="0"/>
        </a:xfrm>
        <a:custGeom>
          <a:avLst/>
          <a:gdLst>
            <a:gd name="T0" fmla="*/ 90488 w 180975"/>
            <a:gd name="T1" fmla="*/ 0 h 142875"/>
            <a:gd name="T2" fmla="*/ 0 w 180975"/>
            <a:gd name="T3" fmla="*/ 0 h 142875"/>
            <a:gd name="T4" fmla="*/ 34563 w 180975"/>
            <a:gd name="T5" fmla="*/ 0 h 142875"/>
            <a:gd name="T6" fmla="*/ 146412 w 180975"/>
            <a:gd name="T7" fmla="*/ 0 h 142875"/>
            <a:gd name="T8" fmla="*/ 180975 w 180975"/>
            <a:gd name="T9" fmla="*/ 0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0 h 142875"/>
            <a:gd name="T17" fmla="*/ 125050 w 180975"/>
            <a:gd name="T18" fmla="*/ 0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23</xdr:row>
      <xdr:rowOff>9525</xdr:rowOff>
    </xdr:from>
    <xdr:to>
      <xdr:col>0</xdr:col>
      <xdr:colOff>323850</xdr:colOff>
      <xdr:row>23</xdr:row>
      <xdr:rowOff>152400</xdr:rowOff>
    </xdr:to>
    <xdr:sp macro="" textlink="">
      <xdr:nvSpPr>
        <xdr:cNvPr id="397" name="AutoShape 1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rrowheads="1"/>
        </xdr:cNvSpPr>
      </xdr:nvSpPr>
      <xdr:spPr bwMode="auto">
        <a:xfrm>
          <a:off x="142875" y="4000500"/>
          <a:ext cx="180975" cy="142875"/>
        </a:xfrm>
        <a:prstGeom prst="star5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23</xdr:row>
      <xdr:rowOff>9525</xdr:rowOff>
    </xdr:from>
    <xdr:to>
      <xdr:col>0</xdr:col>
      <xdr:colOff>323850</xdr:colOff>
      <xdr:row>23</xdr:row>
      <xdr:rowOff>152400</xdr:rowOff>
    </xdr:to>
    <xdr:sp macro="" textlink="">
      <xdr:nvSpPr>
        <xdr:cNvPr id="398" name="AutoShape 11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rrowheads="1"/>
        </xdr:cNvSpPr>
      </xdr:nvSpPr>
      <xdr:spPr bwMode="auto">
        <a:xfrm>
          <a:off x="142875" y="4000500"/>
          <a:ext cx="180975" cy="142875"/>
        </a:xfrm>
        <a:prstGeom prst="star5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28</xdr:row>
      <xdr:rowOff>9525</xdr:rowOff>
    </xdr:from>
    <xdr:to>
      <xdr:col>0</xdr:col>
      <xdr:colOff>323850</xdr:colOff>
      <xdr:row>28</xdr:row>
      <xdr:rowOff>152400</xdr:rowOff>
    </xdr:to>
    <xdr:sp macro="" textlink="">
      <xdr:nvSpPr>
        <xdr:cNvPr id="399" name="AutoShape 11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rrowheads="1"/>
        </xdr:cNvSpPr>
      </xdr:nvSpPr>
      <xdr:spPr bwMode="auto">
        <a:xfrm>
          <a:off x="142875" y="4810125"/>
          <a:ext cx="180975" cy="142875"/>
        </a:xfrm>
        <a:prstGeom prst="star5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400" name="AutoShape 1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8</xdr:row>
      <xdr:rowOff>47625</xdr:rowOff>
    </xdr:from>
    <xdr:to>
      <xdr:col>0</xdr:col>
      <xdr:colOff>257175</xdr:colOff>
      <xdr:row>8</xdr:row>
      <xdr:rowOff>142875</xdr:rowOff>
    </xdr:to>
    <xdr:sp macro="" textlink="">
      <xdr:nvSpPr>
        <xdr:cNvPr id="401" name="AutoShape 3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rrowheads="1"/>
        </xdr:cNvSpPr>
      </xdr:nvSpPr>
      <xdr:spPr bwMode="auto">
        <a:xfrm>
          <a:off x="142875" y="14097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9</xdr:row>
      <xdr:rowOff>142875</xdr:rowOff>
    </xdr:from>
    <xdr:to>
      <xdr:col>0</xdr:col>
      <xdr:colOff>257175</xdr:colOff>
      <xdr:row>9</xdr:row>
      <xdr:rowOff>238125</xdr:rowOff>
    </xdr:to>
    <xdr:sp macro="" textlink="">
      <xdr:nvSpPr>
        <xdr:cNvPr id="402" name="AutoShape 4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rrowheads="1"/>
        </xdr:cNvSpPr>
      </xdr:nvSpPr>
      <xdr:spPr bwMode="auto">
        <a:xfrm>
          <a:off x="142875" y="169545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44</xdr:row>
      <xdr:rowOff>0</xdr:rowOff>
    </xdr:from>
    <xdr:to>
      <xdr:col>0</xdr:col>
      <xdr:colOff>323850</xdr:colOff>
      <xdr:row>44</xdr:row>
      <xdr:rowOff>0</xdr:rowOff>
    </xdr:to>
    <xdr:sp macro="" textlink="">
      <xdr:nvSpPr>
        <xdr:cNvPr id="403" name="AutoShape 6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rrowheads="1"/>
        </xdr:cNvSpPr>
      </xdr:nvSpPr>
      <xdr:spPr bwMode="auto">
        <a:xfrm>
          <a:off x="142875" y="7667625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44</xdr:row>
      <xdr:rowOff>0</xdr:rowOff>
    </xdr:from>
    <xdr:to>
      <xdr:col>0</xdr:col>
      <xdr:colOff>323850</xdr:colOff>
      <xdr:row>44</xdr:row>
      <xdr:rowOff>0</xdr:rowOff>
    </xdr:to>
    <xdr:sp macro="" textlink="">
      <xdr:nvSpPr>
        <xdr:cNvPr id="404" name="AutoShape 7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rrowheads="1"/>
        </xdr:cNvSpPr>
      </xdr:nvSpPr>
      <xdr:spPr bwMode="auto">
        <a:xfrm>
          <a:off x="142875" y="7667625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44</xdr:row>
      <xdr:rowOff>0</xdr:rowOff>
    </xdr:from>
    <xdr:to>
      <xdr:col>0</xdr:col>
      <xdr:colOff>323850</xdr:colOff>
      <xdr:row>44</xdr:row>
      <xdr:rowOff>0</xdr:rowOff>
    </xdr:to>
    <xdr:sp macro="" textlink="">
      <xdr:nvSpPr>
        <xdr:cNvPr id="405" name="AutoShape 8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rrowheads="1"/>
        </xdr:cNvSpPr>
      </xdr:nvSpPr>
      <xdr:spPr bwMode="auto">
        <a:xfrm>
          <a:off x="142875" y="7667625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42</xdr:row>
      <xdr:rowOff>9525</xdr:rowOff>
    </xdr:from>
    <xdr:to>
      <xdr:col>0</xdr:col>
      <xdr:colOff>323850</xdr:colOff>
      <xdr:row>42</xdr:row>
      <xdr:rowOff>152400</xdr:rowOff>
    </xdr:to>
    <xdr:sp macro="" textlink="">
      <xdr:nvSpPr>
        <xdr:cNvPr id="406" name="AutoShape 9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rrowheads="1"/>
        </xdr:cNvSpPr>
      </xdr:nvSpPr>
      <xdr:spPr bwMode="auto">
        <a:xfrm>
          <a:off x="142875" y="735330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407" name="AutoShape 10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42</xdr:row>
      <xdr:rowOff>9525</xdr:rowOff>
    </xdr:from>
    <xdr:to>
      <xdr:col>0</xdr:col>
      <xdr:colOff>323850</xdr:colOff>
      <xdr:row>42</xdr:row>
      <xdr:rowOff>152400</xdr:rowOff>
    </xdr:to>
    <xdr:sp macro="" textlink="">
      <xdr:nvSpPr>
        <xdr:cNvPr id="408" name="AutoShape 14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rrowheads="1"/>
        </xdr:cNvSpPr>
      </xdr:nvSpPr>
      <xdr:spPr bwMode="auto">
        <a:xfrm>
          <a:off x="142875" y="735330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152400</xdr:colOff>
      <xdr:row>43</xdr:row>
      <xdr:rowOff>9525</xdr:rowOff>
    </xdr:from>
    <xdr:to>
      <xdr:col>0</xdr:col>
      <xdr:colOff>333375</xdr:colOff>
      <xdr:row>43</xdr:row>
      <xdr:rowOff>152400</xdr:rowOff>
    </xdr:to>
    <xdr:sp macro="" textlink="">
      <xdr:nvSpPr>
        <xdr:cNvPr id="409" name="AutoShape 15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rrowheads="1"/>
        </xdr:cNvSpPr>
      </xdr:nvSpPr>
      <xdr:spPr bwMode="auto">
        <a:xfrm>
          <a:off x="152400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44</xdr:row>
      <xdr:rowOff>0</xdr:rowOff>
    </xdr:from>
    <xdr:to>
      <xdr:col>0</xdr:col>
      <xdr:colOff>323850</xdr:colOff>
      <xdr:row>44</xdr:row>
      <xdr:rowOff>0</xdr:rowOff>
    </xdr:to>
    <xdr:sp macro="" textlink="">
      <xdr:nvSpPr>
        <xdr:cNvPr id="410" name="AutoShape 16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rrowheads="1"/>
        </xdr:cNvSpPr>
      </xdr:nvSpPr>
      <xdr:spPr bwMode="auto">
        <a:xfrm>
          <a:off x="142875" y="7667625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411" name="AutoShape 1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8</xdr:row>
      <xdr:rowOff>47625</xdr:rowOff>
    </xdr:from>
    <xdr:to>
      <xdr:col>0</xdr:col>
      <xdr:colOff>257175</xdr:colOff>
      <xdr:row>8</xdr:row>
      <xdr:rowOff>142875</xdr:rowOff>
    </xdr:to>
    <xdr:sp macro="" textlink="">
      <xdr:nvSpPr>
        <xdr:cNvPr id="412" name="AutoShape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rrowheads="1"/>
        </xdr:cNvSpPr>
      </xdr:nvSpPr>
      <xdr:spPr bwMode="auto">
        <a:xfrm>
          <a:off x="142875" y="14097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9</xdr:row>
      <xdr:rowOff>142875</xdr:rowOff>
    </xdr:from>
    <xdr:to>
      <xdr:col>0</xdr:col>
      <xdr:colOff>257175</xdr:colOff>
      <xdr:row>9</xdr:row>
      <xdr:rowOff>238125</xdr:rowOff>
    </xdr:to>
    <xdr:sp macro="" textlink="">
      <xdr:nvSpPr>
        <xdr:cNvPr id="413" name="AutoShape 4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rrowheads="1"/>
        </xdr:cNvSpPr>
      </xdr:nvSpPr>
      <xdr:spPr bwMode="auto">
        <a:xfrm>
          <a:off x="142875" y="169545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44</xdr:row>
      <xdr:rowOff>0</xdr:rowOff>
    </xdr:from>
    <xdr:to>
      <xdr:col>0</xdr:col>
      <xdr:colOff>323850</xdr:colOff>
      <xdr:row>44</xdr:row>
      <xdr:rowOff>0</xdr:rowOff>
    </xdr:to>
    <xdr:sp macro="" textlink="">
      <xdr:nvSpPr>
        <xdr:cNvPr id="414" name="AutoShape 6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rrowheads="1"/>
        </xdr:cNvSpPr>
      </xdr:nvSpPr>
      <xdr:spPr bwMode="auto">
        <a:xfrm>
          <a:off x="142875" y="7667625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44</xdr:row>
      <xdr:rowOff>0</xdr:rowOff>
    </xdr:from>
    <xdr:to>
      <xdr:col>0</xdr:col>
      <xdr:colOff>323850</xdr:colOff>
      <xdr:row>44</xdr:row>
      <xdr:rowOff>0</xdr:rowOff>
    </xdr:to>
    <xdr:sp macro="" textlink="">
      <xdr:nvSpPr>
        <xdr:cNvPr id="415" name="AutoShape 7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rrowheads="1"/>
        </xdr:cNvSpPr>
      </xdr:nvSpPr>
      <xdr:spPr bwMode="auto">
        <a:xfrm>
          <a:off x="142875" y="7667625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44</xdr:row>
      <xdr:rowOff>0</xdr:rowOff>
    </xdr:from>
    <xdr:to>
      <xdr:col>0</xdr:col>
      <xdr:colOff>323850</xdr:colOff>
      <xdr:row>44</xdr:row>
      <xdr:rowOff>0</xdr:rowOff>
    </xdr:to>
    <xdr:sp macro="" textlink="">
      <xdr:nvSpPr>
        <xdr:cNvPr id="416" name="AutoShape 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rrowheads="1"/>
        </xdr:cNvSpPr>
      </xdr:nvSpPr>
      <xdr:spPr bwMode="auto">
        <a:xfrm>
          <a:off x="142875" y="7667625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42</xdr:row>
      <xdr:rowOff>9525</xdr:rowOff>
    </xdr:from>
    <xdr:to>
      <xdr:col>0</xdr:col>
      <xdr:colOff>323850</xdr:colOff>
      <xdr:row>42</xdr:row>
      <xdr:rowOff>152400</xdr:rowOff>
    </xdr:to>
    <xdr:sp macro="" textlink="">
      <xdr:nvSpPr>
        <xdr:cNvPr id="417" name="AutoShape 9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rrowheads="1"/>
        </xdr:cNvSpPr>
      </xdr:nvSpPr>
      <xdr:spPr bwMode="auto">
        <a:xfrm>
          <a:off x="142875" y="735330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418" name="AutoShape 10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42</xdr:row>
      <xdr:rowOff>9525</xdr:rowOff>
    </xdr:from>
    <xdr:to>
      <xdr:col>0</xdr:col>
      <xdr:colOff>323850</xdr:colOff>
      <xdr:row>42</xdr:row>
      <xdr:rowOff>152400</xdr:rowOff>
    </xdr:to>
    <xdr:sp macro="" textlink="">
      <xdr:nvSpPr>
        <xdr:cNvPr id="419" name="AutoShape 14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rrowheads="1"/>
        </xdr:cNvSpPr>
      </xdr:nvSpPr>
      <xdr:spPr bwMode="auto">
        <a:xfrm>
          <a:off x="142875" y="735330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152400</xdr:colOff>
      <xdr:row>43</xdr:row>
      <xdr:rowOff>9525</xdr:rowOff>
    </xdr:from>
    <xdr:to>
      <xdr:col>0</xdr:col>
      <xdr:colOff>333375</xdr:colOff>
      <xdr:row>43</xdr:row>
      <xdr:rowOff>152400</xdr:rowOff>
    </xdr:to>
    <xdr:sp macro="" textlink="">
      <xdr:nvSpPr>
        <xdr:cNvPr id="420" name="AutoShape 15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rrowheads="1"/>
        </xdr:cNvSpPr>
      </xdr:nvSpPr>
      <xdr:spPr bwMode="auto">
        <a:xfrm>
          <a:off x="152400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44</xdr:row>
      <xdr:rowOff>0</xdr:rowOff>
    </xdr:from>
    <xdr:to>
      <xdr:col>0</xdr:col>
      <xdr:colOff>323850</xdr:colOff>
      <xdr:row>44</xdr:row>
      <xdr:rowOff>0</xdr:rowOff>
    </xdr:to>
    <xdr:sp macro="" textlink="">
      <xdr:nvSpPr>
        <xdr:cNvPr id="421" name="AutoShape 16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rrowheads="1"/>
        </xdr:cNvSpPr>
      </xdr:nvSpPr>
      <xdr:spPr bwMode="auto">
        <a:xfrm>
          <a:off x="142875" y="7667625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422" name="AutoShape 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8</xdr:row>
      <xdr:rowOff>47625</xdr:rowOff>
    </xdr:from>
    <xdr:to>
      <xdr:col>0</xdr:col>
      <xdr:colOff>257175</xdr:colOff>
      <xdr:row>8</xdr:row>
      <xdr:rowOff>142875</xdr:rowOff>
    </xdr:to>
    <xdr:sp macro="" textlink="">
      <xdr:nvSpPr>
        <xdr:cNvPr id="423" name="AutoShape 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rrowheads="1"/>
        </xdr:cNvSpPr>
      </xdr:nvSpPr>
      <xdr:spPr bwMode="auto">
        <a:xfrm>
          <a:off x="142875" y="14097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9</xdr:row>
      <xdr:rowOff>142875</xdr:rowOff>
    </xdr:from>
    <xdr:to>
      <xdr:col>0</xdr:col>
      <xdr:colOff>257175</xdr:colOff>
      <xdr:row>9</xdr:row>
      <xdr:rowOff>238125</xdr:rowOff>
    </xdr:to>
    <xdr:sp macro="" textlink="">
      <xdr:nvSpPr>
        <xdr:cNvPr id="424" name="AutoShape 4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rrowheads="1"/>
        </xdr:cNvSpPr>
      </xdr:nvSpPr>
      <xdr:spPr bwMode="auto">
        <a:xfrm>
          <a:off x="142875" y="169545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48</xdr:row>
      <xdr:rowOff>9525</xdr:rowOff>
    </xdr:from>
    <xdr:to>
      <xdr:col>0</xdr:col>
      <xdr:colOff>323850</xdr:colOff>
      <xdr:row>48</xdr:row>
      <xdr:rowOff>152400</xdr:rowOff>
    </xdr:to>
    <xdr:sp macro="" textlink="">
      <xdr:nvSpPr>
        <xdr:cNvPr id="425" name="AutoShape 6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rrowheads="1"/>
        </xdr:cNvSpPr>
      </xdr:nvSpPr>
      <xdr:spPr bwMode="auto">
        <a:xfrm>
          <a:off x="142875" y="832485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49</xdr:row>
      <xdr:rowOff>0</xdr:rowOff>
    </xdr:from>
    <xdr:to>
      <xdr:col>0</xdr:col>
      <xdr:colOff>323850</xdr:colOff>
      <xdr:row>49</xdr:row>
      <xdr:rowOff>0</xdr:rowOff>
    </xdr:to>
    <xdr:sp macro="" textlink="">
      <xdr:nvSpPr>
        <xdr:cNvPr id="426" name="AutoShape 7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rrowheads="1"/>
        </xdr:cNvSpPr>
      </xdr:nvSpPr>
      <xdr:spPr bwMode="auto">
        <a:xfrm>
          <a:off x="142875" y="84772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49</xdr:row>
      <xdr:rowOff>0</xdr:rowOff>
    </xdr:from>
    <xdr:to>
      <xdr:col>0</xdr:col>
      <xdr:colOff>323850</xdr:colOff>
      <xdr:row>49</xdr:row>
      <xdr:rowOff>0</xdr:rowOff>
    </xdr:to>
    <xdr:sp macro="" textlink="">
      <xdr:nvSpPr>
        <xdr:cNvPr id="427" name="AutoShape 8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rrowheads="1"/>
        </xdr:cNvSpPr>
      </xdr:nvSpPr>
      <xdr:spPr bwMode="auto">
        <a:xfrm>
          <a:off x="142875" y="847725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46</xdr:row>
      <xdr:rowOff>9525</xdr:rowOff>
    </xdr:from>
    <xdr:to>
      <xdr:col>0</xdr:col>
      <xdr:colOff>323850</xdr:colOff>
      <xdr:row>46</xdr:row>
      <xdr:rowOff>152400</xdr:rowOff>
    </xdr:to>
    <xdr:sp macro="" textlink="">
      <xdr:nvSpPr>
        <xdr:cNvPr id="428" name="AutoShape 9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rrowheads="1"/>
        </xdr:cNvSpPr>
      </xdr:nvSpPr>
      <xdr:spPr bwMode="auto">
        <a:xfrm>
          <a:off x="142875" y="800100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429" name="AutoShape 10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46</xdr:row>
      <xdr:rowOff>9525</xdr:rowOff>
    </xdr:from>
    <xdr:to>
      <xdr:col>0</xdr:col>
      <xdr:colOff>323850</xdr:colOff>
      <xdr:row>46</xdr:row>
      <xdr:rowOff>152400</xdr:rowOff>
    </xdr:to>
    <xdr:sp macro="" textlink="">
      <xdr:nvSpPr>
        <xdr:cNvPr id="54716" name="AutoShape 14">
          <a:extLst>
            <a:ext uri="{FF2B5EF4-FFF2-40B4-BE49-F238E27FC236}">
              <a16:creationId xmlns:a16="http://schemas.microsoft.com/office/drawing/2014/main" id="{00000000-0008-0000-0000-0000BCD50000}"/>
            </a:ext>
          </a:extLst>
        </xdr:cNvPr>
        <xdr:cNvSpPr>
          <a:spLocks noChangeArrowheads="1"/>
        </xdr:cNvSpPr>
      </xdr:nvSpPr>
      <xdr:spPr bwMode="auto">
        <a:xfrm>
          <a:off x="142875" y="816292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FF00FF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48</xdr:row>
      <xdr:rowOff>9525</xdr:rowOff>
    </xdr:from>
    <xdr:to>
      <xdr:col>0</xdr:col>
      <xdr:colOff>323850</xdr:colOff>
      <xdr:row>48</xdr:row>
      <xdr:rowOff>152400</xdr:rowOff>
    </xdr:to>
    <xdr:sp macro="" textlink="">
      <xdr:nvSpPr>
        <xdr:cNvPr id="54717" name="AutoShape 16">
          <a:extLst>
            <a:ext uri="{FF2B5EF4-FFF2-40B4-BE49-F238E27FC236}">
              <a16:creationId xmlns:a16="http://schemas.microsoft.com/office/drawing/2014/main" id="{00000000-0008-0000-0000-0000BDD50000}"/>
            </a:ext>
          </a:extLst>
        </xdr:cNvPr>
        <xdr:cNvSpPr>
          <a:spLocks noChangeArrowheads="1"/>
        </xdr:cNvSpPr>
      </xdr:nvSpPr>
      <xdr:spPr bwMode="auto">
        <a:xfrm>
          <a:off x="142875" y="848677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FF00FF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41</xdr:row>
      <xdr:rowOff>9525</xdr:rowOff>
    </xdr:from>
    <xdr:to>
      <xdr:col>0</xdr:col>
      <xdr:colOff>323850</xdr:colOff>
      <xdr:row>41</xdr:row>
      <xdr:rowOff>152400</xdr:rowOff>
    </xdr:to>
    <xdr:sp macro="" textlink="">
      <xdr:nvSpPr>
        <xdr:cNvPr id="432" name="AutoShape 9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rrowheads="1"/>
        </xdr:cNvSpPr>
      </xdr:nvSpPr>
      <xdr:spPr bwMode="auto">
        <a:xfrm>
          <a:off x="142875" y="719137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41</xdr:row>
      <xdr:rowOff>9525</xdr:rowOff>
    </xdr:from>
    <xdr:to>
      <xdr:col>0</xdr:col>
      <xdr:colOff>323850</xdr:colOff>
      <xdr:row>41</xdr:row>
      <xdr:rowOff>152400</xdr:rowOff>
    </xdr:to>
    <xdr:sp macro="" textlink="">
      <xdr:nvSpPr>
        <xdr:cNvPr id="54719" name="AutoShape 14">
          <a:extLst>
            <a:ext uri="{FF2B5EF4-FFF2-40B4-BE49-F238E27FC236}">
              <a16:creationId xmlns:a16="http://schemas.microsoft.com/office/drawing/2014/main" id="{00000000-0008-0000-0000-0000BFD50000}"/>
            </a:ext>
          </a:extLst>
        </xdr:cNvPr>
        <xdr:cNvSpPr>
          <a:spLocks noChangeArrowheads="1"/>
        </xdr:cNvSpPr>
      </xdr:nvSpPr>
      <xdr:spPr bwMode="auto">
        <a:xfrm>
          <a:off x="142875" y="7353300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42</xdr:row>
      <xdr:rowOff>9525</xdr:rowOff>
    </xdr:from>
    <xdr:to>
      <xdr:col>0</xdr:col>
      <xdr:colOff>323850</xdr:colOff>
      <xdr:row>42</xdr:row>
      <xdr:rowOff>152400</xdr:rowOff>
    </xdr:to>
    <xdr:sp macro="" textlink="">
      <xdr:nvSpPr>
        <xdr:cNvPr id="434" name="AutoShape 9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rrowheads="1"/>
        </xdr:cNvSpPr>
      </xdr:nvSpPr>
      <xdr:spPr bwMode="auto">
        <a:xfrm>
          <a:off x="142875" y="735330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42</xdr:row>
      <xdr:rowOff>9525</xdr:rowOff>
    </xdr:from>
    <xdr:to>
      <xdr:col>0</xdr:col>
      <xdr:colOff>323850</xdr:colOff>
      <xdr:row>42</xdr:row>
      <xdr:rowOff>152400</xdr:rowOff>
    </xdr:to>
    <xdr:sp macro="" textlink="">
      <xdr:nvSpPr>
        <xdr:cNvPr id="54721" name="AutoShape 14">
          <a:extLst>
            <a:ext uri="{FF2B5EF4-FFF2-40B4-BE49-F238E27FC236}">
              <a16:creationId xmlns:a16="http://schemas.microsoft.com/office/drawing/2014/main" id="{00000000-0008-0000-0000-0000C1D5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436" name="AutoShape 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54723" name="AutoShape 14">
          <a:extLst>
            <a:ext uri="{FF2B5EF4-FFF2-40B4-BE49-F238E27FC236}">
              <a16:creationId xmlns:a16="http://schemas.microsoft.com/office/drawing/2014/main" id="{00000000-0008-0000-0000-0000C3D50000}"/>
            </a:ext>
          </a:extLst>
        </xdr:cNvPr>
        <xdr:cNvSpPr>
          <a:spLocks noChangeArrowheads="1"/>
        </xdr:cNvSpPr>
      </xdr:nvSpPr>
      <xdr:spPr bwMode="auto">
        <a:xfrm>
          <a:off x="142875" y="7677150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44</xdr:row>
      <xdr:rowOff>0</xdr:rowOff>
    </xdr:from>
    <xdr:to>
      <xdr:col>0</xdr:col>
      <xdr:colOff>323850</xdr:colOff>
      <xdr:row>44</xdr:row>
      <xdr:rowOff>0</xdr:rowOff>
    </xdr:to>
    <xdr:sp macro="" textlink="">
      <xdr:nvSpPr>
        <xdr:cNvPr id="438" name="AutoShape 9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rrowheads="1"/>
        </xdr:cNvSpPr>
      </xdr:nvSpPr>
      <xdr:spPr bwMode="auto">
        <a:xfrm>
          <a:off x="142875" y="7667625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44</xdr:row>
      <xdr:rowOff>0</xdr:rowOff>
    </xdr:from>
    <xdr:to>
      <xdr:col>0</xdr:col>
      <xdr:colOff>323850</xdr:colOff>
      <xdr:row>44</xdr:row>
      <xdr:rowOff>0</xdr:rowOff>
    </xdr:to>
    <xdr:sp macro="" textlink="">
      <xdr:nvSpPr>
        <xdr:cNvPr id="54725" name="AutoShape 14">
          <a:extLst>
            <a:ext uri="{FF2B5EF4-FFF2-40B4-BE49-F238E27FC236}">
              <a16:creationId xmlns:a16="http://schemas.microsoft.com/office/drawing/2014/main" id="{00000000-0008-0000-0000-0000C5D50000}"/>
            </a:ext>
          </a:extLst>
        </xdr:cNvPr>
        <xdr:cNvSpPr>
          <a:spLocks noChangeArrowheads="1"/>
        </xdr:cNvSpPr>
      </xdr:nvSpPr>
      <xdr:spPr bwMode="auto">
        <a:xfrm>
          <a:off x="142875" y="7829550"/>
          <a:ext cx="180975" cy="0"/>
        </a:xfrm>
        <a:custGeom>
          <a:avLst/>
          <a:gdLst>
            <a:gd name="T0" fmla="*/ 90488 w 180975"/>
            <a:gd name="T1" fmla="*/ 0 h 142875"/>
            <a:gd name="T2" fmla="*/ 0 w 180975"/>
            <a:gd name="T3" fmla="*/ 0 h 142875"/>
            <a:gd name="T4" fmla="*/ 34563 w 180975"/>
            <a:gd name="T5" fmla="*/ 0 h 142875"/>
            <a:gd name="T6" fmla="*/ 146412 w 180975"/>
            <a:gd name="T7" fmla="*/ 0 h 142875"/>
            <a:gd name="T8" fmla="*/ 180975 w 180975"/>
            <a:gd name="T9" fmla="*/ 0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0 h 142875"/>
            <a:gd name="T17" fmla="*/ 125050 w 180975"/>
            <a:gd name="T18" fmla="*/ 0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44</xdr:row>
      <xdr:rowOff>9525</xdr:rowOff>
    </xdr:from>
    <xdr:to>
      <xdr:col>0</xdr:col>
      <xdr:colOff>323850</xdr:colOff>
      <xdr:row>44</xdr:row>
      <xdr:rowOff>152400</xdr:rowOff>
    </xdr:to>
    <xdr:sp macro="" textlink="">
      <xdr:nvSpPr>
        <xdr:cNvPr id="54726" name="AutoShape 14">
          <a:extLst>
            <a:ext uri="{FF2B5EF4-FFF2-40B4-BE49-F238E27FC236}">
              <a16:creationId xmlns:a16="http://schemas.microsoft.com/office/drawing/2014/main" id="{00000000-0008-0000-0000-0000C6D50000}"/>
            </a:ext>
          </a:extLst>
        </xdr:cNvPr>
        <xdr:cNvSpPr>
          <a:spLocks noChangeArrowheads="1"/>
        </xdr:cNvSpPr>
      </xdr:nvSpPr>
      <xdr:spPr bwMode="auto">
        <a:xfrm>
          <a:off x="142875" y="783907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441" name="AutoShape 1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8</xdr:row>
      <xdr:rowOff>47625</xdr:rowOff>
    </xdr:from>
    <xdr:to>
      <xdr:col>0</xdr:col>
      <xdr:colOff>257175</xdr:colOff>
      <xdr:row>8</xdr:row>
      <xdr:rowOff>142875</xdr:rowOff>
    </xdr:to>
    <xdr:sp macro="" textlink="">
      <xdr:nvSpPr>
        <xdr:cNvPr id="442" name="AutoShape 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rrowheads="1"/>
        </xdr:cNvSpPr>
      </xdr:nvSpPr>
      <xdr:spPr bwMode="auto">
        <a:xfrm>
          <a:off x="142875" y="14097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46</xdr:row>
      <xdr:rowOff>0</xdr:rowOff>
    </xdr:from>
    <xdr:to>
      <xdr:col>0</xdr:col>
      <xdr:colOff>323850</xdr:colOff>
      <xdr:row>46</xdr:row>
      <xdr:rowOff>0</xdr:rowOff>
    </xdr:to>
    <xdr:sp macro="" textlink="">
      <xdr:nvSpPr>
        <xdr:cNvPr id="443" name="AutoShape 6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rrowheads="1"/>
        </xdr:cNvSpPr>
      </xdr:nvSpPr>
      <xdr:spPr bwMode="auto">
        <a:xfrm>
          <a:off x="142875" y="7991475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46</xdr:row>
      <xdr:rowOff>0</xdr:rowOff>
    </xdr:from>
    <xdr:to>
      <xdr:col>0</xdr:col>
      <xdr:colOff>323850</xdr:colOff>
      <xdr:row>46</xdr:row>
      <xdr:rowOff>0</xdr:rowOff>
    </xdr:to>
    <xdr:sp macro="" textlink="">
      <xdr:nvSpPr>
        <xdr:cNvPr id="444" name="AutoShape 7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rrowheads="1"/>
        </xdr:cNvSpPr>
      </xdr:nvSpPr>
      <xdr:spPr bwMode="auto">
        <a:xfrm>
          <a:off x="142875" y="7991475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46</xdr:row>
      <xdr:rowOff>0</xdr:rowOff>
    </xdr:from>
    <xdr:to>
      <xdr:col>0</xdr:col>
      <xdr:colOff>323850</xdr:colOff>
      <xdr:row>46</xdr:row>
      <xdr:rowOff>0</xdr:rowOff>
    </xdr:to>
    <xdr:sp macro="" textlink="">
      <xdr:nvSpPr>
        <xdr:cNvPr id="445" name="AutoShape 8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rrowheads="1"/>
        </xdr:cNvSpPr>
      </xdr:nvSpPr>
      <xdr:spPr bwMode="auto">
        <a:xfrm>
          <a:off x="142875" y="7991475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446" name="AutoShape 9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447" name="AutoShape 10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448" name="AutoShape 14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152400</xdr:colOff>
      <xdr:row>45</xdr:row>
      <xdr:rowOff>9525</xdr:rowOff>
    </xdr:from>
    <xdr:to>
      <xdr:col>0</xdr:col>
      <xdr:colOff>333375</xdr:colOff>
      <xdr:row>45</xdr:row>
      <xdr:rowOff>152400</xdr:rowOff>
    </xdr:to>
    <xdr:sp macro="" textlink="">
      <xdr:nvSpPr>
        <xdr:cNvPr id="449" name="AutoShape 15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rrowheads="1"/>
        </xdr:cNvSpPr>
      </xdr:nvSpPr>
      <xdr:spPr bwMode="auto">
        <a:xfrm>
          <a:off x="152400" y="783907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46</xdr:row>
      <xdr:rowOff>0</xdr:rowOff>
    </xdr:from>
    <xdr:to>
      <xdr:col>0</xdr:col>
      <xdr:colOff>323850</xdr:colOff>
      <xdr:row>46</xdr:row>
      <xdr:rowOff>0</xdr:rowOff>
    </xdr:to>
    <xdr:sp macro="" textlink="">
      <xdr:nvSpPr>
        <xdr:cNvPr id="450" name="AutoShape 16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rrowheads="1"/>
        </xdr:cNvSpPr>
      </xdr:nvSpPr>
      <xdr:spPr bwMode="auto">
        <a:xfrm>
          <a:off x="142875" y="7991475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451" name="AutoShape 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8</xdr:row>
      <xdr:rowOff>47625</xdr:rowOff>
    </xdr:from>
    <xdr:to>
      <xdr:col>0</xdr:col>
      <xdr:colOff>257175</xdr:colOff>
      <xdr:row>8</xdr:row>
      <xdr:rowOff>142875</xdr:rowOff>
    </xdr:to>
    <xdr:sp macro="" textlink="">
      <xdr:nvSpPr>
        <xdr:cNvPr id="452" name="AutoShape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rrowheads="1"/>
        </xdr:cNvSpPr>
      </xdr:nvSpPr>
      <xdr:spPr bwMode="auto">
        <a:xfrm>
          <a:off x="142875" y="14097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46</xdr:row>
      <xdr:rowOff>0</xdr:rowOff>
    </xdr:from>
    <xdr:to>
      <xdr:col>0</xdr:col>
      <xdr:colOff>323850</xdr:colOff>
      <xdr:row>46</xdr:row>
      <xdr:rowOff>0</xdr:rowOff>
    </xdr:to>
    <xdr:sp macro="" textlink="">
      <xdr:nvSpPr>
        <xdr:cNvPr id="453" name="AutoShape 6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rrowheads="1"/>
        </xdr:cNvSpPr>
      </xdr:nvSpPr>
      <xdr:spPr bwMode="auto">
        <a:xfrm>
          <a:off x="142875" y="7991475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46</xdr:row>
      <xdr:rowOff>0</xdr:rowOff>
    </xdr:from>
    <xdr:to>
      <xdr:col>0</xdr:col>
      <xdr:colOff>323850</xdr:colOff>
      <xdr:row>46</xdr:row>
      <xdr:rowOff>0</xdr:rowOff>
    </xdr:to>
    <xdr:sp macro="" textlink="">
      <xdr:nvSpPr>
        <xdr:cNvPr id="454" name="AutoShape 7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rrowheads="1"/>
        </xdr:cNvSpPr>
      </xdr:nvSpPr>
      <xdr:spPr bwMode="auto">
        <a:xfrm>
          <a:off x="142875" y="7991475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46</xdr:row>
      <xdr:rowOff>0</xdr:rowOff>
    </xdr:from>
    <xdr:to>
      <xdr:col>0</xdr:col>
      <xdr:colOff>323850</xdr:colOff>
      <xdr:row>46</xdr:row>
      <xdr:rowOff>0</xdr:rowOff>
    </xdr:to>
    <xdr:sp macro="" textlink="">
      <xdr:nvSpPr>
        <xdr:cNvPr id="455" name="AutoShape 8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rrowheads="1"/>
        </xdr:cNvSpPr>
      </xdr:nvSpPr>
      <xdr:spPr bwMode="auto">
        <a:xfrm>
          <a:off x="142875" y="7991475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456" name="AutoShape 9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457" name="AutoShape 10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458" name="AutoShape 14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152400</xdr:colOff>
      <xdr:row>45</xdr:row>
      <xdr:rowOff>9525</xdr:rowOff>
    </xdr:from>
    <xdr:to>
      <xdr:col>0</xdr:col>
      <xdr:colOff>333375</xdr:colOff>
      <xdr:row>45</xdr:row>
      <xdr:rowOff>152400</xdr:rowOff>
    </xdr:to>
    <xdr:sp macro="" textlink="">
      <xdr:nvSpPr>
        <xdr:cNvPr id="459" name="AutoShape 1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rrowheads="1"/>
        </xdr:cNvSpPr>
      </xdr:nvSpPr>
      <xdr:spPr bwMode="auto">
        <a:xfrm>
          <a:off x="152400" y="783907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46</xdr:row>
      <xdr:rowOff>0</xdr:rowOff>
    </xdr:from>
    <xdr:to>
      <xdr:col>0</xdr:col>
      <xdr:colOff>323850</xdr:colOff>
      <xdr:row>46</xdr:row>
      <xdr:rowOff>0</xdr:rowOff>
    </xdr:to>
    <xdr:sp macro="" textlink="">
      <xdr:nvSpPr>
        <xdr:cNvPr id="460" name="AutoShape 16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rrowheads="1"/>
        </xdr:cNvSpPr>
      </xdr:nvSpPr>
      <xdr:spPr bwMode="auto">
        <a:xfrm>
          <a:off x="142875" y="7991475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461" name="AutoShape 1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8</xdr:row>
      <xdr:rowOff>47625</xdr:rowOff>
    </xdr:from>
    <xdr:to>
      <xdr:col>0</xdr:col>
      <xdr:colOff>257175</xdr:colOff>
      <xdr:row>8</xdr:row>
      <xdr:rowOff>142875</xdr:rowOff>
    </xdr:to>
    <xdr:sp macro="" textlink="">
      <xdr:nvSpPr>
        <xdr:cNvPr id="462" name="AutoShape 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rrowheads="1"/>
        </xdr:cNvSpPr>
      </xdr:nvSpPr>
      <xdr:spPr bwMode="auto">
        <a:xfrm>
          <a:off x="142875" y="14097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50</xdr:row>
      <xdr:rowOff>9525</xdr:rowOff>
    </xdr:from>
    <xdr:to>
      <xdr:col>0</xdr:col>
      <xdr:colOff>323850</xdr:colOff>
      <xdr:row>50</xdr:row>
      <xdr:rowOff>152400</xdr:rowOff>
    </xdr:to>
    <xdr:sp macro="" textlink="">
      <xdr:nvSpPr>
        <xdr:cNvPr id="463" name="AutoShape 6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rrowheads="1"/>
        </xdr:cNvSpPr>
      </xdr:nvSpPr>
      <xdr:spPr bwMode="auto">
        <a:xfrm>
          <a:off x="142875" y="864870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51</xdr:row>
      <xdr:rowOff>0</xdr:rowOff>
    </xdr:from>
    <xdr:to>
      <xdr:col>0</xdr:col>
      <xdr:colOff>323850</xdr:colOff>
      <xdr:row>51</xdr:row>
      <xdr:rowOff>0</xdr:rowOff>
    </xdr:to>
    <xdr:sp macro="" textlink="">
      <xdr:nvSpPr>
        <xdr:cNvPr id="464" name="AutoShape 7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rrowheads="1"/>
        </xdr:cNvSpPr>
      </xdr:nvSpPr>
      <xdr:spPr bwMode="auto">
        <a:xfrm>
          <a:off x="142875" y="880110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51</xdr:row>
      <xdr:rowOff>0</xdr:rowOff>
    </xdr:from>
    <xdr:to>
      <xdr:col>0</xdr:col>
      <xdr:colOff>323850</xdr:colOff>
      <xdr:row>51</xdr:row>
      <xdr:rowOff>0</xdr:rowOff>
    </xdr:to>
    <xdr:sp macro="" textlink="">
      <xdr:nvSpPr>
        <xdr:cNvPr id="465" name="AutoShape 8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rrowheads="1"/>
        </xdr:cNvSpPr>
      </xdr:nvSpPr>
      <xdr:spPr bwMode="auto">
        <a:xfrm>
          <a:off x="142875" y="8801100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48</xdr:row>
      <xdr:rowOff>9525</xdr:rowOff>
    </xdr:from>
    <xdr:to>
      <xdr:col>0</xdr:col>
      <xdr:colOff>323850</xdr:colOff>
      <xdr:row>48</xdr:row>
      <xdr:rowOff>152400</xdr:rowOff>
    </xdr:to>
    <xdr:sp macro="" textlink="">
      <xdr:nvSpPr>
        <xdr:cNvPr id="466" name="AutoShape 9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rrowheads="1"/>
        </xdr:cNvSpPr>
      </xdr:nvSpPr>
      <xdr:spPr bwMode="auto">
        <a:xfrm>
          <a:off x="142875" y="832485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6</xdr:row>
      <xdr:rowOff>47625</xdr:rowOff>
    </xdr:from>
    <xdr:to>
      <xdr:col>0</xdr:col>
      <xdr:colOff>257175</xdr:colOff>
      <xdr:row>6</xdr:row>
      <xdr:rowOff>142875</xdr:rowOff>
    </xdr:to>
    <xdr:sp macro="" textlink="">
      <xdr:nvSpPr>
        <xdr:cNvPr id="467" name="AutoShape 10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rrowheads="1"/>
        </xdr:cNvSpPr>
      </xdr:nvSpPr>
      <xdr:spPr bwMode="auto">
        <a:xfrm>
          <a:off x="142875" y="1104900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48</xdr:row>
      <xdr:rowOff>9525</xdr:rowOff>
    </xdr:from>
    <xdr:to>
      <xdr:col>0</xdr:col>
      <xdr:colOff>323850</xdr:colOff>
      <xdr:row>48</xdr:row>
      <xdr:rowOff>152400</xdr:rowOff>
    </xdr:to>
    <xdr:sp macro="" textlink="">
      <xdr:nvSpPr>
        <xdr:cNvPr id="54754" name="AutoShape 14">
          <a:extLst>
            <a:ext uri="{FF2B5EF4-FFF2-40B4-BE49-F238E27FC236}">
              <a16:creationId xmlns:a16="http://schemas.microsoft.com/office/drawing/2014/main" id="{00000000-0008-0000-0000-0000E2D50000}"/>
            </a:ext>
          </a:extLst>
        </xdr:cNvPr>
        <xdr:cNvSpPr>
          <a:spLocks noChangeArrowheads="1"/>
        </xdr:cNvSpPr>
      </xdr:nvSpPr>
      <xdr:spPr bwMode="auto">
        <a:xfrm>
          <a:off x="142875" y="848677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234656 h 142875"/>
            <a:gd name="T4" fmla="*/ 34563 w 180975"/>
            <a:gd name="T5" fmla="*/ 614337 h 142875"/>
            <a:gd name="T6" fmla="*/ 146412 w 180975"/>
            <a:gd name="T7" fmla="*/ 614337 h 142875"/>
            <a:gd name="T8" fmla="*/ 180975 w 180975"/>
            <a:gd name="T9" fmla="*/ 234656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FF00FF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49</xdr:row>
      <xdr:rowOff>9525</xdr:rowOff>
    </xdr:from>
    <xdr:to>
      <xdr:col>0</xdr:col>
      <xdr:colOff>333375</xdr:colOff>
      <xdr:row>49</xdr:row>
      <xdr:rowOff>152400</xdr:rowOff>
    </xdr:to>
    <xdr:sp macro="" textlink="">
      <xdr:nvSpPr>
        <xdr:cNvPr id="54755" name="AutoShape 15">
          <a:extLst>
            <a:ext uri="{FF2B5EF4-FFF2-40B4-BE49-F238E27FC236}">
              <a16:creationId xmlns:a16="http://schemas.microsoft.com/office/drawing/2014/main" id="{00000000-0008-0000-0000-0000E3D50000}"/>
            </a:ext>
          </a:extLst>
        </xdr:cNvPr>
        <xdr:cNvSpPr>
          <a:spLocks noChangeArrowheads="1"/>
        </xdr:cNvSpPr>
      </xdr:nvSpPr>
      <xdr:spPr bwMode="auto">
        <a:xfrm>
          <a:off x="152400" y="8648700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FF00FF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50</xdr:row>
      <xdr:rowOff>9525</xdr:rowOff>
    </xdr:from>
    <xdr:to>
      <xdr:col>0</xdr:col>
      <xdr:colOff>323850</xdr:colOff>
      <xdr:row>50</xdr:row>
      <xdr:rowOff>152400</xdr:rowOff>
    </xdr:to>
    <xdr:sp macro="" textlink="">
      <xdr:nvSpPr>
        <xdr:cNvPr id="54756" name="AutoShape 16">
          <a:extLst>
            <a:ext uri="{FF2B5EF4-FFF2-40B4-BE49-F238E27FC236}">
              <a16:creationId xmlns:a16="http://schemas.microsoft.com/office/drawing/2014/main" id="{00000000-0008-0000-0000-0000E4D50000}"/>
            </a:ext>
          </a:extLst>
        </xdr:cNvPr>
        <xdr:cNvSpPr>
          <a:spLocks noChangeArrowheads="1"/>
        </xdr:cNvSpPr>
      </xdr:nvSpPr>
      <xdr:spPr bwMode="auto">
        <a:xfrm>
          <a:off x="142875" y="881062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FF00FF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41</xdr:row>
      <xdr:rowOff>9525</xdr:rowOff>
    </xdr:from>
    <xdr:to>
      <xdr:col>0</xdr:col>
      <xdr:colOff>323850</xdr:colOff>
      <xdr:row>41</xdr:row>
      <xdr:rowOff>152400</xdr:rowOff>
    </xdr:to>
    <xdr:sp macro="" textlink="">
      <xdr:nvSpPr>
        <xdr:cNvPr id="471" name="AutoShape 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rrowheads="1"/>
        </xdr:cNvSpPr>
      </xdr:nvSpPr>
      <xdr:spPr bwMode="auto">
        <a:xfrm>
          <a:off x="142875" y="719137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41</xdr:row>
      <xdr:rowOff>9525</xdr:rowOff>
    </xdr:from>
    <xdr:to>
      <xdr:col>0</xdr:col>
      <xdr:colOff>323850</xdr:colOff>
      <xdr:row>41</xdr:row>
      <xdr:rowOff>152400</xdr:rowOff>
    </xdr:to>
    <xdr:sp macro="" textlink="">
      <xdr:nvSpPr>
        <xdr:cNvPr id="54758" name="AutoShape 14">
          <a:extLst>
            <a:ext uri="{FF2B5EF4-FFF2-40B4-BE49-F238E27FC236}">
              <a16:creationId xmlns:a16="http://schemas.microsoft.com/office/drawing/2014/main" id="{00000000-0008-0000-0000-0000E6D50000}"/>
            </a:ext>
          </a:extLst>
        </xdr:cNvPr>
        <xdr:cNvSpPr>
          <a:spLocks noChangeArrowheads="1"/>
        </xdr:cNvSpPr>
      </xdr:nvSpPr>
      <xdr:spPr bwMode="auto">
        <a:xfrm>
          <a:off x="142875" y="7353300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42</xdr:row>
      <xdr:rowOff>9525</xdr:rowOff>
    </xdr:from>
    <xdr:to>
      <xdr:col>0</xdr:col>
      <xdr:colOff>323850</xdr:colOff>
      <xdr:row>42</xdr:row>
      <xdr:rowOff>152400</xdr:rowOff>
    </xdr:to>
    <xdr:sp macro="" textlink="">
      <xdr:nvSpPr>
        <xdr:cNvPr id="473" name="AutoShape 9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rrowheads="1"/>
        </xdr:cNvSpPr>
      </xdr:nvSpPr>
      <xdr:spPr bwMode="auto">
        <a:xfrm>
          <a:off x="142875" y="735330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42</xdr:row>
      <xdr:rowOff>9525</xdr:rowOff>
    </xdr:from>
    <xdr:to>
      <xdr:col>0</xdr:col>
      <xdr:colOff>323850</xdr:colOff>
      <xdr:row>42</xdr:row>
      <xdr:rowOff>152400</xdr:rowOff>
    </xdr:to>
    <xdr:sp macro="" textlink="">
      <xdr:nvSpPr>
        <xdr:cNvPr id="54760" name="AutoShape 14">
          <a:extLst>
            <a:ext uri="{FF2B5EF4-FFF2-40B4-BE49-F238E27FC236}">
              <a16:creationId xmlns:a16="http://schemas.microsoft.com/office/drawing/2014/main" id="{00000000-0008-0000-0000-0000E8D5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475" name="AutoShape 9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43</xdr:row>
      <xdr:rowOff>9525</xdr:rowOff>
    </xdr:from>
    <xdr:to>
      <xdr:col>0</xdr:col>
      <xdr:colOff>323850</xdr:colOff>
      <xdr:row>43</xdr:row>
      <xdr:rowOff>152400</xdr:rowOff>
    </xdr:to>
    <xdr:sp macro="" textlink="">
      <xdr:nvSpPr>
        <xdr:cNvPr id="54762" name="AutoShape 14">
          <a:extLst>
            <a:ext uri="{FF2B5EF4-FFF2-40B4-BE49-F238E27FC236}">
              <a16:creationId xmlns:a16="http://schemas.microsoft.com/office/drawing/2014/main" id="{00000000-0008-0000-0000-0000EAD50000}"/>
            </a:ext>
          </a:extLst>
        </xdr:cNvPr>
        <xdr:cNvSpPr>
          <a:spLocks noChangeArrowheads="1"/>
        </xdr:cNvSpPr>
      </xdr:nvSpPr>
      <xdr:spPr bwMode="auto">
        <a:xfrm>
          <a:off x="142875" y="7677150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45</xdr:row>
      <xdr:rowOff>9525</xdr:rowOff>
    </xdr:from>
    <xdr:to>
      <xdr:col>0</xdr:col>
      <xdr:colOff>323850</xdr:colOff>
      <xdr:row>45</xdr:row>
      <xdr:rowOff>152400</xdr:rowOff>
    </xdr:to>
    <xdr:sp macro="" textlink="">
      <xdr:nvSpPr>
        <xdr:cNvPr id="477" name="AutoShape 9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rrowheads="1"/>
        </xdr:cNvSpPr>
      </xdr:nvSpPr>
      <xdr:spPr bwMode="auto">
        <a:xfrm>
          <a:off x="142875" y="783907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45</xdr:row>
      <xdr:rowOff>9525</xdr:rowOff>
    </xdr:from>
    <xdr:to>
      <xdr:col>0</xdr:col>
      <xdr:colOff>323850</xdr:colOff>
      <xdr:row>45</xdr:row>
      <xdr:rowOff>152400</xdr:rowOff>
    </xdr:to>
    <xdr:sp macro="" textlink="">
      <xdr:nvSpPr>
        <xdr:cNvPr id="54764" name="AutoShape 14">
          <a:extLst>
            <a:ext uri="{FF2B5EF4-FFF2-40B4-BE49-F238E27FC236}">
              <a16:creationId xmlns:a16="http://schemas.microsoft.com/office/drawing/2014/main" id="{00000000-0008-0000-0000-0000ECD50000}"/>
            </a:ext>
          </a:extLst>
        </xdr:cNvPr>
        <xdr:cNvSpPr>
          <a:spLocks noChangeArrowheads="1"/>
        </xdr:cNvSpPr>
      </xdr:nvSpPr>
      <xdr:spPr bwMode="auto">
        <a:xfrm>
          <a:off x="142875" y="8001000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46</xdr:row>
      <xdr:rowOff>0</xdr:rowOff>
    </xdr:from>
    <xdr:to>
      <xdr:col>0</xdr:col>
      <xdr:colOff>323850</xdr:colOff>
      <xdr:row>46</xdr:row>
      <xdr:rowOff>0</xdr:rowOff>
    </xdr:to>
    <xdr:sp macro="" textlink="">
      <xdr:nvSpPr>
        <xdr:cNvPr id="479" name="AutoShape 9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rrowheads="1"/>
        </xdr:cNvSpPr>
      </xdr:nvSpPr>
      <xdr:spPr bwMode="auto">
        <a:xfrm>
          <a:off x="142875" y="7991475"/>
          <a:ext cx="180975" cy="0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46</xdr:row>
      <xdr:rowOff>0</xdr:rowOff>
    </xdr:from>
    <xdr:to>
      <xdr:col>0</xdr:col>
      <xdr:colOff>323850</xdr:colOff>
      <xdr:row>46</xdr:row>
      <xdr:rowOff>0</xdr:rowOff>
    </xdr:to>
    <xdr:sp macro="" textlink="">
      <xdr:nvSpPr>
        <xdr:cNvPr id="54766" name="AutoShape 14">
          <a:extLst>
            <a:ext uri="{FF2B5EF4-FFF2-40B4-BE49-F238E27FC236}">
              <a16:creationId xmlns:a16="http://schemas.microsoft.com/office/drawing/2014/main" id="{00000000-0008-0000-0000-0000EED50000}"/>
            </a:ext>
          </a:extLst>
        </xdr:cNvPr>
        <xdr:cNvSpPr>
          <a:spLocks noChangeArrowheads="1"/>
        </xdr:cNvSpPr>
      </xdr:nvSpPr>
      <xdr:spPr bwMode="auto">
        <a:xfrm>
          <a:off x="142875" y="8153400"/>
          <a:ext cx="180975" cy="0"/>
        </a:xfrm>
        <a:custGeom>
          <a:avLst/>
          <a:gdLst>
            <a:gd name="T0" fmla="*/ 90488 w 180975"/>
            <a:gd name="T1" fmla="*/ 0 h 142875"/>
            <a:gd name="T2" fmla="*/ 0 w 180975"/>
            <a:gd name="T3" fmla="*/ 0 h 142875"/>
            <a:gd name="T4" fmla="*/ 34563 w 180975"/>
            <a:gd name="T5" fmla="*/ 0 h 142875"/>
            <a:gd name="T6" fmla="*/ 146412 w 180975"/>
            <a:gd name="T7" fmla="*/ 0 h 142875"/>
            <a:gd name="T8" fmla="*/ 180975 w 180975"/>
            <a:gd name="T9" fmla="*/ 0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0 h 142875"/>
            <a:gd name="T17" fmla="*/ 125050 w 180975"/>
            <a:gd name="T18" fmla="*/ 0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16</xdr:row>
      <xdr:rowOff>9525</xdr:rowOff>
    </xdr:from>
    <xdr:to>
      <xdr:col>0</xdr:col>
      <xdr:colOff>323850</xdr:colOff>
      <xdr:row>16</xdr:row>
      <xdr:rowOff>152400</xdr:rowOff>
    </xdr:to>
    <xdr:sp macro="" textlink="">
      <xdr:nvSpPr>
        <xdr:cNvPr id="481" name="AutoShape 1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rrowheads="1"/>
        </xdr:cNvSpPr>
      </xdr:nvSpPr>
      <xdr:spPr bwMode="auto">
        <a:xfrm>
          <a:off x="142875" y="3190875"/>
          <a:ext cx="180975" cy="142875"/>
        </a:xfrm>
        <a:prstGeom prst="star5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16</xdr:row>
      <xdr:rowOff>9525</xdr:rowOff>
    </xdr:from>
    <xdr:to>
      <xdr:col>0</xdr:col>
      <xdr:colOff>323850</xdr:colOff>
      <xdr:row>16</xdr:row>
      <xdr:rowOff>152400</xdr:rowOff>
    </xdr:to>
    <xdr:sp macro="" textlink="">
      <xdr:nvSpPr>
        <xdr:cNvPr id="482" name="AutoShape 1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rrowheads="1"/>
        </xdr:cNvSpPr>
      </xdr:nvSpPr>
      <xdr:spPr bwMode="auto">
        <a:xfrm>
          <a:off x="142875" y="3190875"/>
          <a:ext cx="180975" cy="142875"/>
        </a:xfrm>
        <a:prstGeom prst="star5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28</xdr:row>
      <xdr:rowOff>9525</xdr:rowOff>
    </xdr:from>
    <xdr:to>
      <xdr:col>0</xdr:col>
      <xdr:colOff>323850</xdr:colOff>
      <xdr:row>28</xdr:row>
      <xdr:rowOff>152400</xdr:rowOff>
    </xdr:to>
    <xdr:sp macro="" textlink="">
      <xdr:nvSpPr>
        <xdr:cNvPr id="483" name="AutoShape 1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rrowheads="1"/>
        </xdr:cNvSpPr>
      </xdr:nvSpPr>
      <xdr:spPr bwMode="auto">
        <a:xfrm>
          <a:off x="142875" y="4810125"/>
          <a:ext cx="180975" cy="142875"/>
        </a:xfrm>
        <a:prstGeom prst="star5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152400</xdr:colOff>
      <xdr:row>46</xdr:row>
      <xdr:rowOff>9525</xdr:rowOff>
    </xdr:from>
    <xdr:to>
      <xdr:col>0</xdr:col>
      <xdr:colOff>333375</xdr:colOff>
      <xdr:row>46</xdr:row>
      <xdr:rowOff>152400</xdr:rowOff>
    </xdr:to>
    <xdr:sp macro="" textlink="">
      <xdr:nvSpPr>
        <xdr:cNvPr id="484" name="AutoShape 15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rrowheads="1"/>
        </xdr:cNvSpPr>
      </xdr:nvSpPr>
      <xdr:spPr bwMode="auto">
        <a:xfrm>
          <a:off x="152400" y="800100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152400</xdr:colOff>
      <xdr:row>46</xdr:row>
      <xdr:rowOff>9525</xdr:rowOff>
    </xdr:from>
    <xdr:to>
      <xdr:col>0</xdr:col>
      <xdr:colOff>333375</xdr:colOff>
      <xdr:row>46</xdr:row>
      <xdr:rowOff>152400</xdr:rowOff>
    </xdr:to>
    <xdr:sp macro="" textlink="">
      <xdr:nvSpPr>
        <xdr:cNvPr id="485" name="AutoShape 15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rrowheads="1"/>
        </xdr:cNvSpPr>
      </xdr:nvSpPr>
      <xdr:spPr bwMode="auto">
        <a:xfrm>
          <a:off x="152400" y="800100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46</xdr:row>
      <xdr:rowOff>9525</xdr:rowOff>
    </xdr:from>
    <xdr:to>
      <xdr:col>0</xdr:col>
      <xdr:colOff>323850</xdr:colOff>
      <xdr:row>46</xdr:row>
      <xdr:rowOff>152400</xdr:rowOff>
    </xdr:to>
    <xdr:sp macro="" textlink="">
      <xdr:nvSpPr>
        <xdr:cNvPr id="486" name="AutoShape 9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rrowheads="1"/>
        </xdr:cNvSpPr>
      </xdr:nvSpPr>
      <xdr:spPr bwMode="auto">
        <a:xfrm>
          <a:off x="142875" y="800100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46</xdr:row>
      <xdr:rowOff>9525</xdr:rowOff>
    </xdr:from>
    <xdr:to>
      <xdr:col>0</xdr:col>
      <xdr:colOff>323850</xdr:colOff>
      <xdr:row>46</xdr:row>
      <xdr:rowOff>152400</xdr:rowOff>
    </xdr:to>
    <xdr:sp macro="" textlink="">
      <xdr:nvSpPr>
        <xdr:cNvPr id="54773" name="AutoShape 14">
          <a:extLst>
            <a:ext uri="{FF2B5EF4-FFF2-40B4-BE49-F238E27FC236}">
              <a16:creationId xmlns:a16="http://schemas.microsoft.com/office/drawing/2014/main" id="{00000000-0008-0000-0000-0000F5D50000}"/>
            </a:ext>
          </a:extLst>
        </xdr:cNvPr>
        <xdr:cNvSpPr>
          <a:spLocks noChangeArrowheads="1"/>
        </xdr:cNvSpPr>
      </xdr:nvSpPr>
      <xdr:spPr bwMode="auto">
        <a:xfrm>
          <a:off x="142875" y="816292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10</xdr:row>
      <xdr:rowOff>142875</xdr:rowOff>
    </xdr:from>
    <xdr:to>
      <xdr:col>0</xdr:col>
      <xdr:colOff>257175</xdr:colOff>
      <xdr:row>10</xdr:row>
      <xdr:rowOff>238125</xdr:rowOff>
    </xdr:to>
    <xdr:sp macro="" textlink="">
      <xdr:nvSpPr>
        <xdr:cNvPr id="488" name="AutoShape 4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rrowheads="1"/>
        </xdr:cNvSpPr>
      </xdr:nvSpPr>
      <xdr:spPr bwMode="auto">
        <a:xfrm>
          <a:off x="142875" y="1990725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10</xdr:row>
      <xdr:rowOff>142875</xdr:rowOff>
    </xdr:from>
    <xdr:to>
      <xdr:col>0</xdr:col>
      <xdr:colOff>257175</xdr:colOff>
      <xdr:row>10</xdr:row>
      <xdr:rowOff>238125</xdr:rowOff>
    </xdr:to>
    <xdr:sp macro="" textlink="">
      <xdr:nvSpPr>
        <xdr:cNvPr id="489" name="AutoShape 4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rrowheads="1"/>
        </xdr:cNvSpPr>
      </xdr:nvSpPr>
      <xdr:spPr bwMode="auto">
        <a:xfrm>
          <a:off x="142875" y="1990725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10</xdr:row>
      <xdr:rowOff>142875</xdr:rowOff>
    </xdr:from>
    <xdr:to>
      <xdr:col>0</xdr:col>
      <xdr:colOff>257175</xdr:colOff>
      <xdr:row>10</xdr:row>
      <xdr:rowOff>238125</xdr:rowOff>
    </xdr:to>
    <xdr:sp macro="" textlink="">
      <xdr:nvSpPr>
        <xdr:cNvPr id="490" name="AutoShape 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rrowheads="1"/>
        </xdr:cNvSpPr>
      </xdr:nvSpPr>
      <xdr:spPr bwMode="auto">
        <a:xfrm>
          <a:off x="142875" y="1990725"/>
          <a:ext cx="114300" cy="95250"/>
        </a:xfrm>
        <a:prstGeom prst="star5">
          <a:avLst/>
        </a:prstGeom>
        <a:solidFill>
          <a:srgbClr val="0000FF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41</xdr:row>
      <xdr:rowOff>9525</xdr:rowOff>
    </xdr:from>
    <xdr:to>
      <xdr:col>0</xdr:col>
      <xdr:colOff>323850</xdr:colOff>
      <xdr:row>41</xdr:row>
      <xdr:rowOff>152400</xdr:rowOff>
    </xdr:to>
    <xdr:sp macro="" textlink="">
      <xdr:nvSpPr>
        <xdr:cNvPr id="491" name="AutoShape 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rrowheads="1"/>
        </xdr:cNvSpPr>
      </xdr:nvSpPr>
      <xdr:spPr bwMode="auto">
        <a:xfrm>
          <a:off x="142875" y="719137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41</xdr:row>
      <xdr:rowOff>9525</xdr:rowOff>
    </xdr:from>
    <xdr:to>
      <xdr:col>0</xdr:col>
      <xdr:colOff>323850</xdr:colOff>
      <xdr:row>41</xdr:row>
      <xdr:rowOff>152400</xdr:rowOff>
    </xdr:to>
    <xdr:sp macro="" textlink="">
      <xdr:nvSpPr>
        <xdr:cNvPr id="54778" name="AutoShape 14">
          <a:extLst>
            <a:ext uri="{FF2B5EF4-FFF2-40B4-BE49-F238E27FC236}">
              <a16:creationId xmlns:a16="http://schemas.microsoft.com/office/drawing/2014/main" id="{00000000-0008-0000-0000-0000FAD50000}"/>
            </a:ext>
          </a:extLst>
        </xdr:cNvPr>
        <xdr:cNvSpPr>
          <a:spLocks noChangeArrowheads="1"/>
        </xdr:cNvSpPr>
      </xdr:nvSpPr>
      <xdr:spPr bwMode="auto">
        <a:xfrm>
          <a:off x="142875" y="7353300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41</xdr:row>
      <xdr:rowOff>9525</xdr:rowOff>
    </xdr:from>
    <xdr:to>
      <xdr:col>0</xdr:col>
      <xdr:colOff>323850</xdr:colOff>
      <xdr:row>41</xdr:row>
      <xdr:rowOff>152400</xdr:rowOff>
    </xdr:to>
    <xdr:sp macro="" textlink="">
      <xdr:nvSpPr>
        <xdr:cNvPr id="493" name="AutoShape 9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rrowheads="1"/>
        </xdr:cNvSpPr>
      </xdr:nvSpPr>
      <xdr:spPr bwMode="auto">
        <a:xfrm>
          <a:off x="142875" y="719137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41</xdr:row>
      <xdr:rowOff>9525</xdr:rowOff>
    </xdr:from>
    <xdr:to>
      <xdr:col>0</xdr:col>
      <xdr:colOff>323850</xdr:colOff>
      <xdr:row>41</xdr:row>
      <xdr:rowOff>152400</xdr:rowOff>
    </xdr:to>
    <xdr:sp macro="" textlink="">
      <xdr:nvSpPr>
        <xdr:cNvPr id="54780" name="AutoShape 14">
          <a:extLst>
            <a:ext uri="{FF2B5EF4-FFF2-40B4-BE49-F238E27FC236}">
              <a16:creationId xmlns:a16="http://schemas.microsoft.com/office/drawing/2014/main" id="{00000000-0008-0000-0000-0000FCD50000}"/>
            </a:ext>
          </a:extLst>
        </xdr:cNvPr>
        <xdr:cNvSpPr>
          <a:spLocks noChangeArrowheads="1"/>
        </xdr:cNvSpPr>
      </xdr:nvSpPr>
      <xdr:spPr bwMode="auto">
        <a:xfrm>
          <a:off x="142875" y="7353300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41</xdr:row>
      <xdr:rowOff>9525</xdr:rowOff>
    </xdr:from>
    <xdr:to>
      <xdr:col>0</xdr:col>
      <xdr:colOff>323850</xdr:colOff>
      <xdr:row>41</xdr:row>
      <xdr:rowOff>152400</xdr:rowOff>
    </xdr:to>
    <xdr:sp macro="" textlink="">
      <xdr:nvSpPr>
        <xdr:cNvPr id="495" name="AutoShape 9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rrowheads="1"/>
        </xdr:cNvSpPr>
      </xdr:nvSpPr>
      <xdr:spPr bwMode="auto">
        <a:xfrm>
          <a:off x="142875" y="7191375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41</xdr:row>
      <xdr:rowOff>9525</xdr:rowOff>
    </xdr:from>
    <xdr:to>
      <xdr:col>0</xdr:col>
      <xdr:colOff>323850</xdr:colOff>
      <xdr:row>41</xdr:row>
      <xdr:rowOff>152400</xdr:rowOff>
    </xdr:to>
    <xdr:sp macro="" textlink="">
      <xdr:nvSpPr>
        <xdr:cNvPr id="54782" name="AutoShape 14">
          <a:extLst>
            <a:ext uri="{FF2B5EF4-FFF2-40B4-BE49-F238E27FC236}">
              <a16:creationId xmlns:a16="http://schemas.microsoft.com/office/drawing/2014/main" id="{00000000-0008-0000-0000-0000FED50000}"/>
            </a:ext>
          </a:extLst>
        </xdr:cNvPr>
        <xdr:cNvSpPr>
          <a:spLocks noChangeArrowheads="1"/>
        </xdr:cNvSpPr>
      </xdr:nvSpPr>
      <xdr:spPr bwMode="auto">
        <a:xfrm>
          <a:off x="142875" y="7353300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42</xdr:row>
      <xdr:rowOff>9525</xdr:rowOff>
    </xdr:from>
    <xdr:to>
      <xdr:col>0</xdr:col>
      <xdr:colOff>323850</xdr:colOff>
      <xdr:row>42</xdr:row>
      <xdr:rowOff>152400</xdr:rowOff>
    </xdr:to>
    <xdr:sp macro="" textlink="">
      <xdr:nvSpPr>
        <xdr:cNvPr id="497" name="AutoShape 9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rrowheads="1"/>
        </xdr:cNvSpPr>
      </xdr:nvSpPr>
      <xdr:spPr bwMode="auto">
        <a:xfrm>
          <a:off x="142875" y="735330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42</xdr:row>
      <xdr:rowOff>9525</xdr:rowOff>
    </xdr:from>
    <xdr:to>
      <xdr:col>0</xdr:col>
      <xdr:colOff>323850</xdr:colOff>
      <xdr:row>42</xdr:row>
      <xdr:rowOff>152400</xdr:rowOff>
    </xdr:to>
    <xdr:sp macro="" textlink="">
      <xdr:nvSpPr>
        <xdr:cNvPr id="54784" name="AutoShape 14">
          <a:extLst>
            <a:ext uri="{FF2B5EF4-FFF2-40B4-BE49-F238E27FC236}">
              <a16:creationId xmlns:a16="http://schemas.microsoft.com/office/drawing/2014/main" id="{00000000-0008-0000-0000-000000D6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42</xdr:row>
      <xdr:rowOff>9525</xdr:rowOff>
    </xdr:from>
    <xdr:to>
      <xdr:col>0</xdr:col>
      <xdr:colOff>323850</xdr:colOff>
      <xdr:row>42</xdr:row>
      <xdr:rowOff>152400</xdr:rowOff>
    </xdr:to>
    <xdr:sp macro="" textlink="">
      <xdr:nvSpPr>
        <xdr:cNvPr id="499" name="AutoShape 9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rrowheads="1"/>
        </xdr:cNvSpPr>
      </xdr:nvSpPr>
      <xdr:spPr bwMode="auto">
        <a:xfrm>
          <a:off x="142875" y="735330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42</xdr:row>
      <xdr:rowOff>9525</xdr:rowOff>
    </xdr:from>
    <xdr:to>
      <xdr:col>0</xdr:col>
      <xdr:colOff>323850</xdr:colOff>
      <xdr:row>42</xdr:row>
      <xdr:rowOff>152400</xdr:rowOff>
    </xdr:to>
    <xdr:sp macro="" textlink="">
      <xdr:nvSpPr>
        <xdr:cNvPr id="54786" name="AutoShape 14">
          <a:extLst>
            <a:ext uri="{FF2B5EF4-FFF2-40B4-BE49-F238E27FC236}">
              <a16:creationId xmlns:a16="http://schemas.microsoft.com/office/drawing/2014/main" id="{00000000-0008-0000-0000-000002D60000}"/>
            </a:ext>
          </a:extLst>
        </xdr:cNvPr>
        <xdr:cNvSpPr>
          <a:spLocks noChangeArrowheads="1"/>
        </xdr:cNvSpPr>
      </xdr:nvSpPr>
      <xdr:spPr bwMode="auto">
        <a:xfrm>
          <a:off x="142875" y="7515225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42</xdr:row>
      <xdr:rowOff>9525</xdr:rowOff>
    </xdr:from>
    <xdr:to>
      <xdr:col>0</xdr:col>
      <xdr:colOff>323850</xdr:colOff>
      <xdr:row>42</xdr:row>
      <xdr:rowOff>152400</xdr:rowOff>
    </xdr:to>
    <xdr:sp macro="" textlink="">
      <xdr:nvSpPr>
        <xdr:cNvPr id="501" name="AutoShape 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rrowheads="1"/>
        </xdr:cNvSpPr>
      </xdr:nvSpPr>
      <xdr:spPr bwMode="auto">
        <a:xfrm>
          <a:off x="142875" y="7353300"/>
          <a:ext cx="180975" cy="142875"/>
        </a:xfrm>
        <a:prstGeom prst="star5">
          <a:avLst/>
        </a:prstGeom>
        <a:solidFill>
          <a:srgbClr val="00FF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142875</xdr:colOff>
      <xdr:row>42</xdr:row>
      <xdr:rowOff>9525</xdr:rowOff>
    </xdr:from>
    <xdr:to>
      <xdr:col>0</xdr:col>
      <xdr:colOff>323850</xdr:colOff>
      <xdr:row>42</xdr:row>
      <xdr:rowOff>152400</xdr:rowOff>
    </xdr:to>
    <xdr:sp macro="" textlink="">
      <xdr:nvSpPr>
        <xdr:cNvPr id="54788" name="AutoShape 14">
          <a:extLst>
            <a:ext uri="{FF2B5EF4-FFF2-40B4-BE49-F238E27FC236}">
              <a16:creationId xmlns:a16="http://schemas.microsoft.com/office/drawing/2014/main" id="{00000000-0008-0000-0000-000004D60000}"/>
            </a:ext>
          </a:extLst>
        </xdr:cNvPr>
        <xdr:cNvSpPr>
          <a:spLocks noChangeArrowheads="1"/>
        </xdr:cNvSpPr>
      </xdr:nvSpPr>
      <xdr:spPr bwMode="auto">
        <a:xfrm>
          <a:off x="142875" y="7734300"/>
          <a:ext cx="180975" cy="142875"/>
        </a:xfrm>
        <a:custGeom>
          <a:avLst/>
          <a:gdLst>
            <a:gd name="T0" fmla="*/ 90488 w 180975"/>
            <a:gd name="T1" fmla="*/ 0 h 142875"/>
            <a:gd name="T2" fmla="*/ 0 w 180975"/>
            <a:gd name="T3" fmla="*/ 54573 h 142875"/>
            <a:gd name="T4" fmla="*/ 34563 w 180975"/>
            <a:gd name="T5" fmla="*/ 142875 h 142875"/>
            <a:gd name="T6" fmla="*/ 146412 w 180975"/>
            <a:gd name="T7" fmla="*/ 142875 h 142875"/>
            <a:gd name="T8" fmla="*/ 180975 w 180975"/>
            <a:gd name="T9" fmla="*/ 54573 h 142875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55925 w 180975"/>
            <a:gd name="T16" fmla="*/ 54574 h 142875"/>
            <a:gd name="T17" fmla="*/ 125050 w 180975"/>
            <a:gd name="T18" fmla="*/ 109146 h 14287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0975" h="142875">
              <a:moveTo>
                <a:pt x="0" y="54573"/>
              </a:moveTo>
              <a:lnTo>
                <a:pt x="69127" y="54574"/>
              </a:lnTo>
              <a:lnTo>
                <a:pt x="90488" y="0"/>
              </a:lnTo>
              <a:lnTo>
                <a:pt x="111848" y="54574"/>
              </a:lnTo>
              <a:lnTo>
                <a:pt x="180975" y="54573"/>
              </a:lnTo>
              <a:lnTo>
                <a:pt x="125050" y="88301"/>
              </a:lnTo>
              <a:lnTo>
                <a:pt x="146412" y="142875"/>
              </a:lnTo>
              <a:lnTo>
                <a:pt x="90488" y="109146"/>
              </a:lnTo>
              <a:lnTo>
                <a:pt x="34563" y="142875"/>
              </a:lnTo>
              <a:lnTo>
                <a:pt x="55925" y="88301"/>
              </a:lnTo>
              <a:lnTo>
                <a:pt x="0" y="54573"/>
              </a:lnTo>
              <a:close/>
            </a:path>
          </a:pathLst>
        </a:custGeom>
        <a:solidFill>
          <a:srgbClr val="000000"/>
        </a:solidFill>
        <a:ln w="9525">
          <a:solidFill>
            <a:srgbClr val="00FF00"/>
          </a:solidFill>
          <a:prstDash val="sysDot"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aron.Stoke@tdcj.texas.gov" TargetMode="External"/><Relationship Id="rId2" Type="http://schemas.openxmlformats.org/officeDocument/2006/relationships/hyperlink" Target="mailto:Frederick.Olson@tdcj.texas.gov" TargetMode="External"/><Relationship Id="rId1" Type="http://schemas.openxmlformats.org/officeDocument/2006/relationships/hyperlink" Target="mailto:Sandra.Bakaysa@tdcj.texas.go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harles.Stuckey@tdcj.texas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showGridLines="0" tabSelected="1" zoomScaleNormal="100" zoomScaleSheetLayoutView="100" workbookViewId="0">
      <selection activeCell="A4" sqref="A4:C4"/>
    </sheetView>
  </sheetViews>
  <sheetFormatPr defaultColWidth="9.1796875" defaultRowHeight="12.5" x14ac:dyDescent="0.25"/>
  <cols>
    <col min="1" max="1" width="6.26953125" style="33" customWidth="1"/>
    <col min="2" max="2" width="48.54296875" style="33" customWidth="1"/>
    <col min="3" max="3" width="39.7265625" style="33" customWidth="1"/>
    <col min="4" max="4" width="30.453125" style="33" customWidth="1"/>
    <col min="5" max="16384" width="9.1796875" style="33"/>
  </cols>
  <sheetData>
    <row r="1" spans="1:6" s="30" customFormat="1" ht="19.5" customHeight="1" x14ac:dyDescent="0.3">
      <c r="A1" s="477" t="s">
        <v>133</v>
      </c>
      <c r="B1" s="477"/>
      <c r="C1" s="477"/>
      <c r="D1" s="29"/>
    </row>
    <row r="2" spans="1:6" s="30" customFormat="1" ht="12.75" customHeight="1" x14ac:dyDescent="0.3">
      <c r="A2" s="478" t="s">
        <v>152</v>
      </c>
      <c r="B2" s="478"/>
      <c r="C2" s="478"/>
      <c r="D2" s="29"/>
    </row>
    <row r="3" spans="1:6" s="30" customFormat="1" ht="12.75" customHeight="1" x14ac:dyDescent="0.3">
      <c r="A3" s="479" t="s">
        <v>134</v>
      </c>
      <c r="B3" s="479"/>
      <c r="C3" s="479"/>
      <c r="D3" s="31"/>
    </row>
    <row r="4" spans="1:6" s="31" customFormat="1" ht="12.75" customHeight="1" x14ac:dyDescent="0.3">
      <c r="A4" s="480" t="s">
        <v>188</v>
      </c>
      <c r="B4" s="480"/>
      <c r="C4" s="480"/>
      <c r="D4" s="32"/>
    </row>
    <row r="5" spans="1:6" ht="13" x14ac:dyDescent="0.3">
      <c r="A5" s="480" t="s">
        <v>171</v>
      </c>
      <c r="B5" s="480"/>
      <c r="C5" s="480"/>
    </row>
    <row r="7" spans="1:6" ht="16.5" customHeight="1" x14ac:dyDescent="0.25">
      <c r="B7" s="473" t="s">
        <v>189</v>
      </c>
      <c r="C7" s="474"/>
      <c r="D7" s="35"/>
      <c r="E7" s="35"/>
      <c r="F7" s="35"/>
    </row>
    <row r="8" spans="1:6" ht="7.9" customHeight="1" x14ac:dyDescent="0.25">
      <c r="B8" s="35"/>
      <c r="C8" s="35"/>
      <c r="D8" s="35"/>
      <c r="E8" s="35"/>
      <c r="F8" s="35"/>
    </row>
    <row r="9" spans="1:6" ht="15" customHeight="1" x14ac:dyDescent="0.25">
      <c r="B9" s="36" t="s">
        <v>135</v>
      </c>
      <c r="C9" s="37"/>
      <c r="E9" s="35"/>
      <c r="F9" s="35"/>
    </row>
    <row r="10" spans="1:6" ht="23.25" customHeight="1" x14ac:dyDescent="0.25">
      <c r="B10" s="475" t="s">
        <v>136</v>
      </c>
      <c r="C10" s="476"/>
      <c r="D10" s="35"/>
      <c r="E10" s="35"/>
      <c r="F10" s="35"/>
    </row>
    <row r="11" spans="1:6" ht="23.25" customHeight="1" x14ac:dyDescent="0.25">
      <c r="B11" s="35" t="s">
        <v>195</v>
      </c>
      <c r="C11" s="28"/>
      <c r="D11" s="35"/>
      <c r="E11" s="35"/>
      <c r="F11" s="35"/>
    </row>
    <row r="12" spans="1:6" ht="20.25" customHeight="1" x14ac:dyDescent="0.25">
      <c r="B12" s="189" t="s">
        <v>198</v>
      </c>
      <c r="C12" s="1" t="s">
        <v>163</v>
      </c>
      <c r="E12" s="190"/>
      <c r="F12" s="190"/>
    </row>
    <row r="13" spans="1:6" ht="20.25" customHeight="1" x14ac:dyDescent="0.25">
      <c r="B13" s="34" t="s">
        <v>196</v>
      </c>
      <c r="C13" s="1" t="s">
        <v>197</v>
      </c>
      <c r="E13" s="35"/>
      <c r="F13" s="35"/>
    </row>
    <row r="14" spans="1:6" ht="19.5" customHeight="1" x14ac:dyDescent="0.25">
      <c r="B14" s="189" t="s">
        <v>213</v>
      </c>
      <c r="C14" s="1" t="s">
        <v>162</v>
      </c>
      <c r="E14" s="190"/>
      <c r="F14" s="190"/>
    </row>
    <row r="15" spans="1:6" ht="19.5" customHeight="1" x14ac:dyDescent="0.25">
      <c r="B15" s="34" t="s">
        <v>214</v>
      </c>
      <c r="C15" s="1" t="s">
        <v>212</v>
      </c>
      <c r="E15" s="35"/>
      <c r="F15" s="35"/>
    </row>
    <row r="16" spans="1:6" ht="19.5" customHeight="1" x14ac:dyDescent="0.25">
      <c r="B16" s="34"/>
      <c r="C16" s="1"/>
      <c r="E16" s="35"/>
      <c r="F16" s="35"/>
    </row>
    <row r="17" spans="1:2" ht="12.75" customHeight="1" x14ac:dyDescent="0.25">
      <c r="B17" s="40" t="s">
        <v>124</v>
      </c>
    </row>
    <row r="18" spans="1:2" x14ac:dyDescent="0.25">
      <c r="B18" s="38" t="s">
        <v>138</v>
      </c>
    </row>
    <row r="19" spans="1:2" x14ac:dyDescent="0.25">
      <c r="B19" s="38" t="s">
        <v>139</v>
      </c>
    </row>
    <row r="20" spans="1:2" x14ac:dyDescent="0.25">
      <c r="B20" s="38" t="s">
        <v>140</v>
      </c>
    </row>
    <row r="21" spans="1:2" x14ac:dyDescent="0.25">
      <c r="B21" s="38" t="s">
        <v>151</v>
      </c>
    </row>
    <row r="22" spans="1:2" x14ac:dyDescent="0.25">
      <c r="B22" s="38" t="s">
        <v>199</v>
      </c>
    </row>
    <row r="23" spans="1:2" x14ac:dyDescent="0.25">
      <c r="B23" s="38"/>
    </row>
    <row r="24" spans="1:2" x14ac:dyDescent="0.25">
      <c r="B24" s="40" t="s">
        <v>123</v>
      </c>
    </row>
    <row r="25" spans="1:2" x14ac:dyDescent="0.25">
      <c r="B25" s="38" t="s">
        <v>144</v>
      </c>
    </row>
    <row r="26" spans="1:2" x14ac:dyDescent="0.25">
      <c r="B26" s="39" t="s">
        <v>52</v>
      </c>
    </row>
    <row r="27" spans="1:2" x14ac:dyDescent="0.25">
      <c r="B27" s="38" t="s">
        <v>137</v>
      </c>
    </row>
    <row r="28" spans="1:2" x14ac:dyDescent="0.25">
      <c r="B28" s="38"/>
    </row>
    <row r="29" spans="1:2" ht="14.25" customHeight="1" x14ac:dyDescent="0.3">
      <c r="A29" s="41"/>
      <c r="B29" s="33" t="s">
        <v>125</v>
      </c>
    </row>
    <row r="30" spans="1:2" ht="17.25" customHeight="1" x14ac:dyDescent="0.3">
      <c r="A30" s="41"/>
      <c r="B30" s="42" t="s">
        <v>53</v>
      </c>
    </row>
    <row r="31" spans="1:2" ht="15.75" customHeight="1" x14ac:dyDescent="0.25">
      <c r="B31" s="38" t="s">
        <v>141</v>
      </c>
    </row>
    <row r="32" spans="1:2" x14ac:dyDescent="0.25">
      <c r="B32" s="39" t="s">
        <v>57</v>
      </c>
    </row>
    <row r="33" spans="1:3" x14ac:dyDescent="0.25">
      <c r="B33" s="39" t="s">
        <v>58</v>
      </c>
    </row>
    <row r="34" spans="1:3" x14ac:dyDescent="0.25">
      <c r="B34" s="39" t="s">
        <v>59</v>
      </c>
    </row>
    <row r="35" spans="1:3" x14ac:dyDescent="0.25">
      <c r="B35" s="39" t="s">
        <v>60</v>
      </c>
    </row>
    <row r="36" spans="1:3" x14ac:dyDescent="0.25">
      <c r="B36" s="39" t="s">
        <v>61</v>
      </c>
    </row>
    <row r="37" spans="1:3" x14ac:dyDescent="0.25">
      <c r="B37" s="39" t="s">
        <v>62</v>
      </c>
    </row>
    <row r="38" spans="1:3" x14ac:dyDescent="0.25">
      <c r="B38" s="38" t="s">
        <v>202</v>
      </c>
    </row>
    <row r="39" spans="1:3" x14ac:dyDescent="0.25">
      <c r="B39" s="38" t="s">
        <v>201</v>
      </c>
    </row>
    <row r="40" spans="1:3" x14ac:dyDescent="0.25">
      <c r="B40" s="38" t="s">
        <v>200</v>
      </c>
    </row>
    <row r="41" spans="1:3" x14ac:dyDescent="0.25">
      <c r="B41" s="43"/>
      <c r="C41" s="44"/>
    </row>
    <row r="42" spans="1:3" ht="13" x14ac:dyDescent="0.3">
      <c r="A42" s="191" t="s">
        <v>203</v>
      </c>
    </row>
    <row r="43" spans="1:3" ht="13" x14ac:dyDescent="0.3">
      <c r="A43" s="191" t="s">
        <v>204</v>
      </c>
      <c r="B43" s="39"/>
      <c r="C43" s="44"/>
    </row>
    <row r="44" spans="1:3" ht="13" x14ac:dyDescent="0.3">
      <c r="A44" s="38" t="s">
        <v>205</v>
      </c>
    </row>
    <row r="45" spans="1:3" ht="13" x14ac:dyDescent="0.3">
      <c r="A45" s="38" t="s">
        <v>206</v>
      </c>
    </row>
    <row r="46" spans="1:3" x14ac:dyDescent="0.25">
      <c r="A46" s="39" t="s">
        <v>207</v>
      </c>
      <c r="B46" s="39"/>
      <c r="C46" s="44"/>
    </row>
    <row r="47" spans="1:3" x14ac:dyDescent="0.25">
      <c r="A47" s="38" t="s">
        <v>208</v>
      </c>
      <c r="B47" s="39"/>
      <c r="C47" s="44"/>
    </row>
    <row r="48" spans="1:3" x14ac:dyDescent="0.25">
      <c r="A48" s="38"/>
      <c r="B48" s="39"/>
      <c r="C48" s="44"/>
    </row>
    <row r="49" spans="1:2" x14ac:dyDescent="0.25">
      <c r="A49" s="39" t="s">
        <v>210</v>
      </c>
    </row>
    <row r="50" spans="1:2" x14ac:dyDescent="0.25">
      <c r="A50" s="38" t="s">
        <v>209</v>
      </c>
    </row>
    <row r="51" spans="1:2" x14ac:dyDescent="0.25">
      <c r="A51" s="38" t="s">
        <v>211</v>
      </c>
    </row>
    <row r="53" spans="1:2" ht="13.5" customHeight="1" x14ac:dyDescent="0.3">
      <c r="A53" s="45" t="s">
        <v>142</v>
      </c>
      <c r="B53" s="46"/>
    </row>
    <row r="54" spans="1:2" ht="13" x14ac:dyDescent="0.3">
      <c r="A54" s="45" t="s">
        <v>143</v>
      </c>
    </row>
  </sheetData>
  <sheetProtection algorithmName="SHA-512" hashValue="MuoEMyWC2w3GFyWeIZ3ZBpy9Lk/mHc092E6fG11M1BgPtRuaMSJtES+JcU557L8rueYBg2UzjFmGY1PafGaXDw==" saltValue="DY1Z4M1NCf5vCvPz4twJXA==" spinCount="100000" sheet="1" objects="1" scenarios="1" selectLockedCells="1"/>
  <mergeCells count="7">
    <mergeCell ref="B7:C7"/>
    <mergeCell ref="B10:C10"/>
    <mergeCell ref="A1:C1"/>
    <mergeCell ref="A2:C2"/>
    <mergeCell ref="A3:C3"/>
    <mergeCell ref="A4:C4"/>
    <mergeCell ref="A5:C5"/>
  </mergeCells>
  <phoneticPr fontId="3" type="noConversion"/>
  <hyperlinks>
    <hyperlink ref="C13" r:id="rId1" xr:uid="{00000000-0004-0000-0000-000000000000}"/>
    <hyperlink ref="C15" r:id="rId2" xr:uid="{00000000-0004-0000-0000-000001000000}"/>
    <hyperlink ref="C12" r:id="rId3" xr:uid="{00000000-0004-0000-0000-000002000000}"/>
    <hyperlink ref="C14" r:id="rId4" xr:uid="{00000000-0004-0000-0000-000003000000}"/>
  </hyperlinks>
  <pageMargins left="0.5" right="0.5" top="0.5" bottom="0.5" header="0.5" footer="0.5"/>
  <pageSetup scale="92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4"/>
  <sheetViews>
    <sheetView zoomScale="65" zoomScaleNormal="65" workbookViewId="0">
      <selection activeCell="A3" sqref="A3:D3"/>
    </sheetView>
  </sheetViews>
  <sheetFormatPr defaultColWidth="9.1796875" defaultRowHeight="17.5" x14ac:dyDescent="0.35"/>
  <cols>
    <col min="1" max="1" width="54.453125" style="3" customWidth="1"/>
    <col min="2" max="2" width="17.54296875" style="3" customWidth="1"/>
    <col min="3" max="3" width="14" style="3" customWidth="1"/>
    <col min="4" max="4" width="10.26953125" style="3" customWidth="1"/>
    <col min="5" max="5" width="24" style="3" customWidth="1"/>
    <col min="6" max="6" width="1.453125" style="3" customWidth="1"/>
    <col min="7" max="9" width="15.7265625" style="3" bestFit="1" customWidth="1"/>
    <col min="10" max="10" width="17.453125" style="3" bestFit="1" customWidth="1"/>
    <col min="11" max="13" width="15.7265625" style="3" bestFit="1" customWidth="1"/>
    <col min="14" max="14" width="17.453125" style="3" bestFit="1" customWidth="1"/>
    <col min="15" max="17" width="15.7265625" style="3" bestFit="1" customWidth="1"/>
    <col min="18" max="18" width="17.453125" style="3" bestFit="1" customWidth="1"/>
    <col min="19" max="20" width="15.7265625" style="3" bestFit="1" customWidth="1"/>
    <col min="21" max="21" width="12.54296875" style="3" bestFit="1" customWidth="1"/>
    <col min="22" max="22" width="17.453125" style="3" bestFit="1" customWidth="1"/>
    <col min="23" max="23" width="18.26953125" style="3" customWidth="1"/>
    <col min="24" max="24" width="14.81640625" style="4" bestFit="1" customWidth="1"/>
    <col min="25" max="25" width="17.453125" style="3" bestFit="1" customWidth="1"/>
    <col min="26" max="26" width="16.81640625" style="3" customWidth="1"/>
    <col min="27" max="27" width="12.1796875" style="268" bestFit="1" customWidth="1"/>
    <col min="28" max="28" width="9.1796875" style="3" customWidth="1"/>
    <col min="29" max="29" width="12.1796875" style="268" bestFit="1" customWidth="1"/>
    <col min="30" max="30" width="11.54296875" style="268" bestFit="1" customWidth="1"/>
    <col min="31" max="31" width="12.1796875" style="268" bestFit="1" customWidth="1"/>
    <col min="32" max="16384" width="9.1796875" style="3"/>
  </cols>
  <sheetData>
    <row r="1" spans="1:31" ht="18" x14ac:dyDescent="0.4">
      <c r="A1" s="481" t="s">
        <v>25</v>
      </c>
      <c r="B1" s="482"/>
      <c r="C1" s="482"/>
      <c r="D1" s="482"/>
      <c r="E1" s="482"/>
    </row>
    <row r="2" spans="1:31" ht="18" x14ac:dyDescent="0.4">
      <c r="A2" s="486" t="s">
        <v>169</v>
      </c>
      <c r="B2" s="486"/>
      <c r="C2" s="486"/>
      <c r="D2" s="486"/>
    </row>
    <row r="3" spans="1:31" ht="18" x14ac:dyDescent="0.4">
      <c r="A3" s="487" t="s">
        <v>170</v>
      </c>
      <c r="B3" s="487"/>
      <c r="C3" s="487"/>
      <c r="D3" s="487"/>
    </row>
    <row r="4" spans="1:31" s="4" customFormat="1" ht="18" x14ac:dyDescent="0.4">
      <c r="A4" s="487" t="s">
        <v>171</v>
      </c>
      <c r="B4" s="487"/>
      <c r="C4" s="487"/>
      <c r="D4" s="487"/>
      <c r="AA4" s="269"/>
      <c r="AC4" s="269"/>
      <c r="AD4" s="269"/>
      <c r="AE4" s="269"/>
    </row>
    <row r="5" spans="1:31" s="4" customFormat="1" ht="18.5" thickBot="1" x14ac:dyDescent="0.45">
      <c r="A5" s="198"/>
      <c r="B5" s="198"/>
      <c r="C5" s="198"/>
      <c r="D5" s="198"/>
      <c r="AA5" s="269"/>
      <c r="AC5" s="269"/>
      <c r="AD5" s="269"/>
      <c r="AE5" s="269"/>
    </row>
    <row r="6" spans="1:31" s="4" customFormat="1" ht="25.5" customHeight="1" thickBot="1" x14ac:dyDescent="0.45">
      <c r="A6" s="270" t="s">
        <v>18</v>
      </c>
      <c r="B6" s="489" t="s">
        <v>175</v>
      </c>
      <c r="C6" s="490"/>
      <c r="D6" s="271"/>
      <c r="AA6" s="269"/>
      <c r="AC6" s="269"/>
      <c r="AD6" s="269"/>
      <c r="AE6" s="269"/>
    </row>
    <row r="7" spans="1:31" s="4" customFormat="1" ht="25.5" customHeight="1" thickBot="1" x14ac:dyDescent="0.45">
      <c r="A7" s="272" t="s">
        <v>54</v>
      </c>
      <c r="B7" s="483" t="s">
        <v>173</v>
      </c>
      <c r="C7" s="483"/>
      <c r="D7" s="273"/>
      <c r="E7" s="274"/>
      <c r="W7" s="275"/>
      <c r="AA7" s="269"/>
      <c r="AC7" s="269"/>
      <c r="AD7" s="269"/>
      <c r="AE7" s="269"/>
    </row>
    <row r="8" spans="1:31" s="4" customFormat="1" ht="25.5" customHeight="1" x14ac:dyDescent="0.4">
      <c r="A8" s="272" t="s">
        <v>55</v>
      </c>
      <c r="B8" s="483" t="s">
        <v>172</v>
      </c>
      <c r="C8" s="483"/>
      <c r="D8" s="273"/>
      <c r="AA8" s="269"/>
      <c r="AC8" s="269"/>
      <c r="AD8" s="269"/>
      <c r="AE8" s="269"/>
    </row>
    <row r="9" spans="1:31" s="4" customFormat="1" ht="25.5" customHeight="1" x14ac:dyDescent="0.4">
      <c r="A9" s="272" t="s">
        <v>24</v>
      </c>
      <c r="B9" s="483" t="s">
        <v>165</v>
      </c>
      <c r="C9" s="483"/>
      <c r="D9" s="273"/>
      <c r="AA9" s="269"/>
      <c r="AC9" s="269"/>
      <c r="AD9" s="269"/>
      <c r="AE9" s="269"/>
    </row>
    <row r="10" spans="1:31" s="4" customFormat="1" ht="25.5" customHeight="1" x14ac:dyDescent="0.4">
      <c r="A10" s="272" t="s">
        <v>22</v>
      </c>
      <c r="B10" s="483" t="s">
        <v>166</v>
      </c>
      <c r="C10" s="483"/>
      <c r="D10" s="273"/>
      <c r="AA10" s="269"/>
      <c r="AC10" s="269"/>
      <c r="AD10" s="269"/>
      <c r="AE10" s="269"/>
    </row>
    <row r="11" spans="1:31" s="4" customFormat="1" ht="25.5" customHeight="1" thickBot="1" x14ac:dyDescent="0.45">
      <c r="A11" s="276" t="s">
        <v>23</v>
      </c>
      <c r="B11" s="488" t="s">
        <v>167</v>
      </c>
      <c r="C11" s="488"/>
      <c r="D11" s="277"/>
      <c r="AA11" s="269"/>
      <c r="AC11" s="269"/>
      <c r="AD11" s="269"/>
      <c r="AE11" s="269"/>
    </row>
    <row r="12" spans="1:31" s="4" customFormat="1" ht="18.5" thickBot="1" x14ac:dyDescent="0.45">
      <c r="A12" s="198"/>
      <c r="B12" s="198"/>
      <c r="C12" s="198"/>
      <c r="D12" s="198"/>
      <c r="AA12" s="269"/>
      <c r="AC12" s="269"/>
      <c r="AD12" s="269"/>
      <c r="AE12" s="269"/>
    </row>
    <row r="13" spans="1:31" s="6" customFormat="1" ht="18" x14ac:dyDescent="0.4">
      <c r="A13" s="484" t="s">
        <v>148</v>
      </c>
      <c r="B13" s="278" t="s">
        <v>5</v>
      </c>
      <c r="C13" s="279"/>
      <c r="D13" s="279"/>
      <c r="E13" s="278" t="s">
        <v>6</v>
      </c>
      <c r="F13" s="280"/>
      <c r="G13" s="281" t="s">
        <v>175</v>
      </c>
      <c r="H13" s="281" t="s">
        <v>176</v>
      </c>
      <c r="I13" s="281" t="s">
        <v>177</v>
      </c>
      <c r="J13" s="282" t="s">
        <v>9</v>
      </c>
      <c r="K13" s="281" t="s">
        <v>178</v>
      </c>
      <c r="L13" s="281" t="s">
        <v>179</v>
      </c>
      <c r="M13" s="281" t="s">
        <v>180</v>
      </c>
      <c r="N13" s="282" t="s">
        <v>13</v>
      </c>
      <c r="O13" s="281" t="s">
        <v>182</v>
      </c>
      <c r="P13" s="281" t="s">
        <v>183</v>
      </c>
      <c r="Q13" s="281" t="s">
        <v>181</v>
      </c>
      <c r="R13" s="282" t="s">
        <v>14</v>
      </c>
      <c r="S13" s="281" t="s">
        <v>184</v>
      </c>
      <c r="T13" s="281" t="s">
        <v>185</v>
      </c>
      <c r="U13" s="281" t="s">
        <v>186</v>
      </c>
      <c r="V13" s="282" t="s">
        <v>15</v>
      </c>
      <c r="W13" s="281" t="s">
        <v>187</v>
      </c>
    </row>
    <row r="14" spans="1:31" s="6" customFormat="1" ht="18" x14ac:dyDescent="0.4">
      <c r="A14" s="485"/>
      <c r="B14" s="283" t="s">
        <v>174</v>
      </c>
      <c r="C14" s="284"/>
      <c r="D14" s="284"/>
      <c r="E14" s="283" t="s">
        <v>7</v>
      </c>
      <c r="F14" s="285"/>
      <c r="G14" s="283" t="s">
        <v>10</v>
      </c>
      <c r="H14" s="283" t="s">
        <v>10</v>
      </c>
      <c r="I14" s="283" t="s">
        <v>10</v>
      </c>
      <c r="J14" s="286" t="s">
        <v>107</v>
      </c>
      <c r="K14" s="283" t="s">
        <v>10</v>
      </c>
      <c r="L14" s="283" t="s">
        <v>10</v>
      </c>
      <c r="M14" s="283" t="s">
        <v>10</v>
      </c>
      <c r="N14" s="286" t="s">
        <v>107</v>
      </c>
      <c r="O14" s="283" t="s">
        <v>10</v>
      </c>
      <c r="P14" s="283" t="s">
        <v>10</v>
      </c>
      <c r="Q14" s="283" t="s">
        <v>10</v>
      </c>
      <c r="R14" s="286" t="s">
        <v>2</v>
      </c>
      <c r="S14" s="283" t="s">
        <v>10</v>
      </c>
      <c r="T14" s="283" t="s">
        <v>10</v>
      </c>
      <c r="U14" s="283" t="s">
        <v>10</v>
      </c>
      <c r="V14" s="286" t="s">
        <v>2</v>
      </c>
      <c r="W14" s="283" t="s">
        <v>101</v>
      </c>
    </row>
    <row r="15" spans="1:31" s="6" customFormat="1" ht="18.5" thickBot="1" x14ac:dyDescent="0.45">
      <c r="A15" s="287"/>
      <c r="B15" s="288" t="s">
        <v>0</v>
      </c>
      <c r="C15" s="289"/>
      <c r="D15" s="289"/>
      <c r="E15" s="288" t="s">
        <v>8</v>
      </c>
      <c r="F15" s="285"/>
      <c r="G15" s="288"/>
      <c r="H15" s="288"/>
      <c r="I15" s="288"/>
      <c r="J15" s="290" t="s">
        <v>108</v>
      </c>
      <c r="K15" s="288"/>
      <c r="L15" s="288"/>
      <c r="M15" s="288"/>
      <c r="N15" s="290" t="s">
        <v>108</v>
      </c>
      <c r="O15" s="288"/>
      <c r="P15" s="288"/>
      <c r="Q15" s="288"/>
      <c r="R15" s="290" t="s">
        <v>108</v>
      </c>
      <c r="S15" s="288"/>
      <c r="T15" s="288"/>
      <c r="U15" s="288"/>
      <c r="V15" s="290" t="s">
        <v>108</v>
      </c>
      <c r="W15" s="288" t="s">
        <v>2</v>
      </c>
    </row>
    <row r="16" spans="1:31" s="6" customFormat="1" ht="18" x14ac:dyDescent="0.4">
      <c r="A16" s="291"/>
      <c r="B16" s="292"/>
      <c r="C16" s="292"/>
      <c r="D16" s="292"/>
      <c r="E16" s="292"/>
      <c r="F16" s="293"/>
      <c r="G16" s="294"/>
      <c r="H16" s="294"/>
      <c r="I16" s="294"/>
      <c r="J16" s="295"/>
      <c r="K16" s="294"/>
      <c r="L16" s="294"/>
      <c r="M16" s="294"/>
      <c r="N16" s="295"/>
      <c r="O16" s="296"/>
      <c r="P16" s="296"/>
      <c r="Q16" s="296"/>
      <c r="R16" s="297"/>
      <c r="S16" s="296"/>
      <c r="T16" s="296"/>
      <c r="U16" s="296"/>
      <c r="V16" s="297"/>
      <c r="W16" s="298"/>
    </row>
    <row r="17" spans="1:31" s="11" customFormat="1" ht="18.5" thickBot="1" x14ac:dyDescent="0.45">
      <c r="A17" s="299"/>
      <c r="B17" s="7"/>
      <c r="C17" s="7"/>
      <c r="D17" s="7"/>
      <c r="E17" s="8"/>
      <c r="F17" s="300"/>
      <c r="G17" s="9"/>
      <c r="H17" s="9"/>
      <c r="I17" s="9"/>
      <c r="J17" s="181"/>
      <c r="K17" s="9"/>
      <c r="L17" s="9"/>
      <c r="M17" s="9"/>
      <c r="N17" s="182"/>
      <c r="O17" s="9"/>
      <c r="P17" s="9"/>
      <c r="Q17" s="27"/>
      <c r="R17" s="301"/>
      <c r="S17" s="9"/>
      <c r="T17" s="9"/>
      <c r="U17" s="10"/>
      <c r="V17" s="182"/>
      <c r="W17" s="47"/>
    </row>
    <row r="18" spans="1:31" ht="18" x14ac:dyDescent="0.4">
      <c r="A18" s="302"/>
      <c r="B18" s="303" t="s">
        <v>32</v>
      </c>
      <c r="C18" s="304"/>
      <c r="D18" s="304"/>
      <c r="E18" s="305"/>
      <c r="F18" s="306"/>
      <c r="G18" s="307"/>
      <c r="H18" s="308"/>
      <c r="I18" s="308"/>
      <c r="J18" s="12"/>
      <c r="K18" s="308"/>
      <c r="L18" s="308"/>
      <c r="M18" s="308"/>
      <c r="N18" s="309"/>
      <c r="O18" s="307"/>
      <c r="P18" s="310"/>
      <c r="Q18" s="310"/>
      <c r="R18" s="12"/>
      <c r="S18" s="308"/>
      <c r="T18" s="308"/>
      <c r="U18" s="308"/>
      <c r="V18" s="12"/>
      <c r="W18" s="311"/>
      <c r="X18" s="3"/>
      <c r="AA18" s="3"/>
      <c r="AC18" s="3"/>
      <c r="AD18" s="3"/>
      <c r="AE18" s="3"/>
    </row>
    <row r="19" spans="1:31" ht="20.25" customHeight="1" x14ac:dyDescent="0.4">
      <c r="E19" s="312" t="s">
        <v>109</v>
      </c>
      <c r="F19" s="313"/>
      <c r="G19" s="130">
        <v>0</v>
      </c>
      <c r="H19" s="13">
        <v>0</v>
      </c>
      <c r="I19" s="13">
        <v>0</v>
      </c>
      <c r="J19" s="14">
        <f t="shared" ref="J19:J25" si="0">+G19+H19+I19</f>
        <v>0</v>
      </c>
      <c r="K19" s="13">
        <v>0</v>
      </c>
      <c r="L19" s="13">
        <v>0</v>
      </c>
      <c r="M19" s="13">
        <v>0</v>
      </c>
      <c r="N19" s="26">
        <f t="shared" ref="N19:N25" si="1">+K19+L19+M19</f>
        <v>0</v>
      </c>
      <c r="O19" s="130">
        <v>0</v>
      </c>
      <c r="P19" s="13">
        <v>0</v>
      </c>
      <c r="Q19" s="13">
        <v>0</v>
      </c>
      <c r="R19" s="14">
        <f t="shared" ref="R19:R25" si="2">+O19+P19+Q19</f>
        <v>0</v>
      </c>
      <c r="S19" s="13">
        <v>0</v>
      </c>
      <c r="T19" s="13">
        <v>0</v>
      </c>
      <c r="U19" s="13">
        <v>0</v>
      </c>
      <c r="V19" s="14">
        <f t="shared" ref="V19:V25" si="3">+S19+T19+U19</f>
        <v>0</v>
      </c>
      <c r="W19" s="26">
        <f t="shared" ref="W19:W25" si="4">+G19+H19+I19+K19+L19+M19+O19+P19+Q19+S19+T19+U19</f>
        <v>0</v>
      </c>
      <c r="X19" s="3"/>
      <c r="AA19" s="3"/>
      <c r="AC19" s="3"/>
      <c r="AD19" s="3"/>
      <c r="AE19" s="3"/>
    </row>
    <row r="20" spans="1:31" ht="20.25" customHeight="1" x14ac:dyDescent="0.4">
      <c r="B20" s="15"/>
      <c r="E20" s="314" t="s">
        <v>110</v>
      </c>
      <c r="F20" s="315"/>
      <c r="G20" s="130">
        <v>0</v>
      </c>
      <c r="H20" s="13">
        <v>0</v>
      </c>
      <c r="I20" s="13">
        <v>0</v>
      </c>
      <c r="J20" s="14">
        <f t="shared" si="0"/>
        <v>0</v>
      </c>
      <c r="K20" s="13">
        <v>0</v>
      </c>
      <c r="L20" s="13">
        <v>0</v>
      </c>
      <c r="M20" s="13">
        <v>0</v>
      </c>
      <c r="N20" s="26">
        <f t="shared" si="1"/>
        <v>0</v>
      </c>
      <c r="O20" s="130">
        <v>0</v>
      </c>
      <c r="P20" s="13">
        <v>0</v>
      </c>
      <c r="Q20" s="13">
        <v>0</v>
      </c>
      <c r="R20" s="14">
        <f t="shared" si="2"/>
        <v>0</v>
      </c>
      <c r="S20" s="13">
        <v>0</v>
      </c>
      <c r="T20" s="13">
        <v>0</v>
      </c>
      <c r="U20" s="13">
        <v>0</v>
      </c>
      <c r="V20" s="14">
        <f t="shared" si="3"/>
        <v>0</v>
      </c>
      <c r="W20" s="26">
        <f t="shared" si="4"/>
        <v>0</v>
      </c>
      <c r="X20" s="3"/>
      <c r="AA20" s="3"/>
      <c r="AC20" s="3"/>
      <c r="AD20" s="3"/>
      <c r="AE20" s="3"/>
    </row>
    <row r="21" spans="1:31" ht="20.25" customHeight="1" x14ac:dyDescent="0.4">
      <c r="E21" s="316" t="s">
        <v>111</v>
      </c>
      <c r="F21" s="315"/>
      <c r="G21" s="130">
        <v>0</v>
      </c>
      <c r="H21" s="13">
        <v>0</v>
      </c>
      <c r="I21" s="13">
        <v>0</v>
      </c>
      <c r="J21" s="14">
        <f t="shared" si="0"/>
        <v>0</v>
      </c>
      <c r="K21" s="13">
        <v>0</v>
      </c>
      <c r="L21" s="13">
        <v>0</v>
      </c>
      <c r="M21" s="13">
        <v>0</v>
      </c>
      <c r="N21" s="26">
        <f t="shared" si="1"/>
        <v>0</v>
      </c>
      <c r="O21" s="130">
        <v>0</v>
      </c>
      <c r="P21" s="13">
        <v>0</v>
      </c>
      <c r="Q21" s="13">
        <v>0</v>
      </c>
      <c r="R21" s="14">
        <f t="shared" si="2"/>
        <v>0</v>
      </c>
      <c r="S21" s="13">
        <v>0</v>
      </c>
      <c r="T21" s="13">
        <v>0</v>
      </c>
      <c r="U21" s="13">
        <v>0</v>
      </c>
      <c r="V21" s="14">
        <f t="shared" si="3"/>
        <v>0</v>
      </c>
      <c r="W21" s="26">
        <f t="shared" si="4"/>
        <v>0</v>
      </c>
      <c r="X21" s="317"/>
    </row>
    <row r="22" spans="1:31" ht="20.25" customHeight="1" x14ac:dyDescent="0.4">
      <c r="E22" s="312" t="s">
        <v>112</v>
      </c>
      <c r="F22" s="315"/>
      <c r="G22" s="130">
        <v>0</v>
      </c>
      <c r="H22" s="13">
        <v>0</v>
      </c>
      <c r="I22" s="13">
        <v>0</v>
      </c>
      <c r="J22" s="14">
        <f t="shared" si="0"/>
        <v>0</v>
      </c>
      <c r="K22" s="13">
        <v>0</v>
      </c>
      <c r="L22" s="13">
        <v>0</v>
      </c>
      <c r="M22" s="13">
        <v>0</v>
      </c>
      <c r="N22" s="26">
        <f t="shared" si="1"/>
        <v>0</v>
      </c>
      <c r="O22" s="130">
        <v>0</v>
      </c>
      <c r="P22" s="13">
        <v>0</v>
      </c>
      <c r="Q22" s="13">
        <v>0</v>
      </c>
      <c r="R22" s="14">
        <f t="shared" si="2"/>
        <v>0</v>
      </c>
      <c r="S22" s="13">
        <v>0</v>
      </c>
      <c r="T22" s="13">
        <v>0</v>
      </c>
      <c r="U22" s="13">
        <v>0</v>
      </c>
      <c r="V22" s="14">
        <f t="shared" si="3"/>
        <v>0</v>
      </c>
      <c r="W22" s="26">
        <f t="shared" si="4"/>
        <v>0</v>
      </c>
      <c r="X22" s="317"/>
    </row>
    <row r="23" spans="1:31" ht="20.25" customHeight="1" x14ac:dyDescent="0.4">
      <c r="E23" s="314" t="s">
        <v>113</v>
      </c>
      <c r="F23" s="11"/>
      <c r="G23" s="130">
        <v>0</v>
      </c>
      <c r="H23" s="13">
        <v>0</v>
      </c>
      <c r="I23" s="13">
        <v>0</v>
      </c>
      <c r="J23" s="14">
        <f t="shared" si="0"/>
        <v>0</v>
      </c>
      <c r="K23" s="13">
        <v>0</v>
      </c>
      <c r="L23" s="13">
        <v>0</v>
      </c>
      <c r="M23" s="13">
        <v>0</v>
      </c>
      <c r="N23" s="26">
        <f t="shared" si="1"/>
        <v>0</v>
      </c>
      <c r="O23" s="130">
        <v>0</v>
      </c>
      <c r="P23" s="13">
        <v>0</v>
      </c>
      <c r="Q23" s="13">
        <v>0</v>
      </c>
      <c r="R23" s="14">
        <f t="shared" si="2"/>
        <v>0</v>
      </c>
      <c r="S23" s="13">
        <v>0</v>
      </c>
      <c r="T23" s="13">
        <v>0</v>
      </c>
      <c r="U23" s="13">
        <v>0</v>
      </c>
      <c r="V23" s="14">
        <f t="shared" si="3"/>
        <v>0</v>
      </c>
      <c r="W23" s="26">
        <f t="shared" si="4"/>
        <v>0</v>
      </c>
      <c r="X23" s="317"/>
    </row>
    <row r="24" spans="1:31" ht="20.25" customHeight="1" x14ac:dyDescent="0.4">
      <c r="E24" s="316" t="s">
        <v>126</v>
      </c>
      <c r="F24" s="315"/>
      <c r="G24" s="130">
        <v>0</v>
      </c>
      <c r="H24" s="13">
        <v>0</v>
      </c>
      <c r="I24" s="13">
        <v>0</v>
      </c>
      <c r="J24" s="14">
        <f t="shared" si="0"/>
        <v>0</v>
      </c>
      <c r="K24" s="13">
        <v>0</v>
      </c>
      <c r="L24" s="13">
        <v>0</v>
      </c>
      <c r="M24" s="13">
        <v>0</v>
      </c>
      <c r="N24" s="26">
        <f t="shared" si="1"/>
        <v>0</v>
      </c>
      <c r="O24" s="130">
        <v>0</v>
      </c>
      <c r="P24" s="13">
        <v>0</v>
      </c>
      <c r="Q24" s="13">
        <v>0</v>
      </c>
      <c r="R24" s="14">
        <f t="shared" si="2"/>
        <v>0</v>
      </c>
      <c r="S24" s="13">
        <v>0</v>
      </c>
      <c r="T24" s="13">
        <v>0</v>
      </c>
      <c r="U24" s="13">
        <v>0</v>
      </c>
      <c r="V24" s="14">
        <f t="shared" si="3"/>
        <v>0</v>
      </c>
      <c r="W24" s="26">
        <f t="shared" si="4"/>
        <v>0</v>
      </c>
      <c r="X24" s="317"/>
    </row>
    <row r="25" spans="1:31" ht="20.25" customHeight="1" thickBot="1" x14ac:dyDescent="0.45">
      <c r="E25" s="318" t="s">
        <v>30</v>
      </c>
      <c r="F25" s="315"/>
      <c r="G25" s="185">
        <v>0</v>
      </c>
      <c r="H25" s="186">
        <v>0</v>
      </c>
      <c r="I25" s="186">
        <v>0</v>
      </c>
      <c r="J25" s="187">
        <f t="shared" si="0"/>
        <v>0</v>
      </c>
      <c r="K25" s="186">
        <v>0</v>
      </c>
      <c r="L25" s="186">
        <v>0</v>
      </c>
      <c r="M25" s="186">
        <v>0</v>
      </c>
      <c r="N25" s="188">
        <f t="shared" si="1"/>
        <v>0</v>
      </c>
      <c r="O25" s="185">
        <v>0</v>
      </c>
      <c r="P25" s="186">
        <v>0</v>
      </c>
      <c r="Q25" s="186">
        <v>0</v>
      </c>
      <c r="R25" s="187">
        <f t="shared" si="2"/>
        <v>0</v>
      </c>
      <c r="S25" s="186">
        <v>0</v>
      </c>
      <c r="T25" s="186">
        <v>0</v>
      </c>
      <c r="U25" s="186">
        <v>0</v>
      </c>
      <c r="V25" s="187">
        <f t="shared" si="3"/>
        <v>0</v>
      </c>
      <c r="W25" s="188">
        <f t="shared" si="4"/>
        <v>0</v>
      </c>
      <c r="X25" s="317"/>
    </row>
    <row r="26" spans="1:31" ht="27" customHeight="1" thickBot="1" x14ac:dyDescent="0.45">
      <c r="E26" s="318" t="s">
        <v>114</v>
      </c>
      <c r="F26" s="315"/>
      <c r="G26" s="183">
        <f t="shared" ref="G26:W26" si="5">SUM(G19:G25)</f>
        <v>0</v>
      </c>
      <c r="H26" s="183">
        <f t="shared" si="5"/>
        <v>0</v>
      </c>
      <c r="I26" s="183">
        <f t="shared" si="5"/>
        <v>0</v>
      </c>
      <c r="J26" s="183">
        <f t="shared" si="5"/>
        <v>0</v>
      </c>
      <c r="K26" s="183">
        <f t="shared" si="5"/>
        <v>0</v>
      </c>
      <c r="L26" s="183">
        <f t="shared" si="5"/>
        <v>0</v>
      </c>
      <c r="M26" s="183">
        <f t="shared" si="5"/>
        <v>0</v>
      </c>
      <c r="N26" s="184">
        <f t="shared" si="5"/>
        <v>0</v>
      </c>
      <c r="O26" s="183">
        <f t="shared" si="5"/>
        <v>0</v>
      </c>
      <c r="P26" s="183">
        <f t="shared" si="5"/>
        <v>0</v>
      </c>
      <c r="Q26" s="183">
        <f t="shared" si="5"/>
        <v>0</v>
      </c>
      <c r="R26" s="183">
        <f t="shared" si="5"/>
        <v>0</v>
      </c>
      <c r="S26" s="183">
        <f t="shared" si="5"/>
        <v>0</v>
      </c>
      <c r="T26" s="183">
        <f t="shared" si="5"/>
        <v>0</v>
      </c>
      <c r="U26" s="183">
        <f t="shared" si="5"/>
        <v>0</v>
      </c>
      <c r="V26" s="183">
        <f t="shared" si="5"/>
        <v>0</v>
      </c>
      <c r="W26" s="184">
        <f t="shared" si="5"/>
        <v>0</v>
      </c>
    </row>
    <row r="27" spans="1:31" ht="18" thickTop="1" x14ac:dyDescent="0.35">
      <c r="F27" s="11"/>
      <c r="G27" s="319"/>
      <c r="H27" s="319"/>
      <c r="I27" s="319"/>
      <c r="J27" s="319"/>
      <c r="K27" s="319"/>
      <c r="L27" s="319"/>
      <c r="M27" s="319"/>
      <c r="N27" s="320"/>
      <c r="O27" s="319"/>
      <c r="P27" s="319"/>
      <c r="Q27" s="319"/>
      <c r="R27" s="319"/>
      <c r="S27" s="319"/>
      <c r="T27" s="319"/>
      <c r="U27" s="319"/>
      <c r="V27" s="319"/>
      <c r="W27" s="320"/>
    </row>
    <row r="28" spans="1:31" ht="18" x14ac:dyDescent="0.4">
      <c r="A28" s="6"/>
      <c r="F28" s="11"/>
      <c r="N28" s="11"/>
      <c r="W28" s="11"/>
    </row>
    <row r="29" spans="1:31" ht="24.75" customHeight="1" x14ac:dyDescent="0.4">
      <c r="A29" s="6"/>
      <c r="E29" s="312" t="s">
        <v>117</v>
      </c>
      <c r="F29" s="11"/>
      <c r="G29" s="241">
        <f>ROUND(SUM(G19:G20),2)</f>
        <v>0</v>
      </c>
      <c r="H29" s="241">
        <f>ROUND(SUM(H19:H20),2)</f>
        <v>0</v>
      </c>
      <c r="I29" s="241">
        <f>ROUND(SUM(I19:I20),2)</f>
        <v>0</v>
      </c>
      <c r="K29" s="241">
        <f>ROUND(SUM(K19:K20),2)</f>
        <v>0</v>
      </c>
      <c r="L29" s="241">
        <f>ROUND(SUM(L19:L20),2)</f>
        <v>0</v>
      </c>
      <c r="M29" s="241">
        <f>ROUND(SUM(M19:M20),2)</f>
        <v>0</v>
      </c>
      <c r="N29" s="11"/>
      <c r="O29" s="241">
        <f>ROUND(SUM(O19:O20),2)</f>
        <v>0</v>
      </c>
      <c r="P29" s="241">
        <f>ROUND(SUM(P19:P20),2)</f>
        <v>0</v>
      </c>
      <c r="Q29" s="241">
        <f>ROUND(SUM(Q19:Q20),2)</f>
        <v>0</v>
      </c>
      <c r="S29" s="241">
        <f>ROUND(SUM(S19:S20),2)</f>
        <v>0</v>
      </c>
      <c r="T29" s="241">
        <f>ROUND(SUM(T19:T20),2)</f>
        <v>0</v>
      </c>
      <c r="U29" s="241">
        <f>ROUND(SUM(U19:U20),2)</f>
        <v>0</v>
      </c>
      <c r="W29" s="124">
        <f>+G29+H29+I29+K29+L29+M29+O29+P29+Q29+S29+T29+U29</f>
        <v>0</v>
      </c>
    </row>
    <row r="30" spans="1:31" ht="24.75" customHeight="1" x14ac:dyDescent="0.4">
      <c r="A30" s="6"/>
      <c r="E30" s="314" t="s">
        <v>118</v>
      </c>
      <c r="F30" s="11"/>
      <c r="G30" s="241">
        <f>ROUND(SUM(G22:G23),2)</f>
        <v>0</v>
      </c>
      <c r="H30" s="241">
        <f>ROUND(SUM(H22:H23),2)</f>
        <v>0</v>
      </c>
      <c r="I30" s="241">
        <f>ROUND(SUM(I22:I23),2)</f>
        <v>0</v>
      </c>
      <c r="K30" s="241">
        <f>ROUND(SUM(K22:K23),2)</f>
        <v>0</v>
      </c>
      <c r="L30" s="241">
        <f>ROUND(SUM(L22:L23),2)</f>
        <v>0</v>
      </c>
      <c r="M30" s="241">
        <f>ROUND(SUM(M22:M23),2)</f>
        <v>0</v>
      </c>
      <c r="N30" s="11"/>
      <c r="O30" s="241">
        <f>ROUND(SUM(O22:O23),2)</f>
        <v>0</v>
      </c>
      <c r="P30" s="241">
        <f>ROUND(SUM(P22:P23),2)</f>
        <v>0</v>
      </c>
      <c r="Q30" s="241">
        <f>ROUND(SUM(Q22:Q23),2)</f>
        <v>0</v>
      </c>
      <c r="S30" s="241">
        <f>ROUND(SUM(S22:S23),2)</f>
        <v>0</v>
      </c>
      <c r="T30" s="241">
        <f>ROUND(SUM(T22:T23),2)</f>
        <v>0</v>
      </c>
      <c r="U30" s="241">
        <f>ROUND(SUM(U22:U23),2)</f>
        <v>0</v>
      </c>
      <c r="W30" s="124">
        <f>+G30+H30+I30+K30+L30+M30+O30+P30+Q30+S30+T30+U30</f>
        <v>0</v>
      </c>
    </row>
    <row r="31" spans="1:31" ht="24.75" customHeight="1" x14ac:dyDescent="0.4">
      <c r="A31" s="6"/>
      <c r="E31" s="316" t="s">
        <v>153</v>
      </c>
      <c r="F31" s="11"/>
      <c r="G31" s="241">
        <f>ROUND(SUM(G21+G24),2)</f>
        <v>0</v>
      </c>
      <c r="H31" s="241">
        <f>ROUND(SUM(H21+H24),2)</f>
        <v>0</v>
      </c>
      <c r="I31" s="241">
        <f>ROUND(SUM(I21+I24),2)</f>
        <v>0</v>
      </c>
      <c r="K31" s="241">
        <f>ROUND(SUM(K21+K24),2)</f>
        <v>0</v>
      </c>
      <c r="L31" s="241">
        <f>ROUND(SUM(L21+L24),2)</f>
        <v>0</v>
      </c>
      <c r="M31" s="241">
        <f>ROUND(SUM(M21+M24),2)</f>
        <v>0</v>
      </c>
      <c r="N31" s="11"/>
      <c r="O31" s="241">
        <f>ROUND(SUM(O21+O24),2)</f>
        <v>0</v>
      </c>
      <c r="P31" s="241">
        <f>ROUND(SUM(P21+P24),2)</f>
        <v>0</v>
      </c>
      <c r="Q31" s="241">
        <f>ROUND(SUM(Q21+Q24),2)</f>
        <v>0</v>
      </c>
      <c r="S31" s="241">
        <f>ROUND(SUM(S21+S24),2)</f>
        <v>0</v>
      </c>
      <c r="T31" s="241">
        <f>ROUND(SUM(T21+T24),2)</f>
        <v>0</v>
      </c>
      <c r="U31" s="241">
        <f>ROUND(SUM(U21+U24),2)</f>
        <v>0</v>
      </c>
      <c r="W31" s="124">
        <f>+G31+H31+I31+K31+L31+M31+O31+P31+Q31+S31+T31+U31</f>
        <v>0</v>
      </c>
    </row>
    <row r="32" spans="1:31" ht="18" x14ac:dyDescent="0.4">
      <c r="A32" s="6"/>
    </row>
    <row r="33" spans="1:1" ht="18" x14ac:dyDescent="0.4">
      <c r="A33" s="6"/>
    </row>
    <row r="34" spans="1:1" ht="18" x14ac:dyDescent="0.4">
      <c r="A34" s="6"/>
    </row>
  </sheetData>
  <sheetProtection algorithmName="SHA-512" hashValue="J+MHXAdA2yUzDGuNYe6X5Eow+UeP/6eem066UdddUBJm0GDJv1EhZZxuyAfOqtHOsb47XUVx5j8KHT5HYtOEfQ==" saltValue="S6lS44ov+n4U5IUzfr0phQ==" spinCount="100000" sheet="1" objects="1" scenarios="1" selectLockedCells="1"/>
  <mergeCells count="11">
    <mergeCell ref="A1:E1"/>
    <mergeCell ref="B7:C7"/>
    <mergeCell ref="B8:C8"/>
    <mergeCell ref="B9:C9"/>
    <mergeCell ref="A13:A14"/>
    <mergeCell ref="A2:D2"/>
    <mergeCell ref="A3:D3"/>
    <mergeCell ref="A4:D4"/>
    <mergeCell ref="B10:C10"/>
    <mergeCell ref="B11:C11"/>
    <mergeCell ref="B6:C6"/>
  </mergeCells>
  <phoneticPr fontId="7" type="noConversion"/>
  <pageMargins left="0.5" right="0" top="1.5" bottom="1" header="0" footer="0.5"/>
  <pageSetup scale="50" fitToWidth="2" fitToHeight="3" orientation="landscape" r:id="rId1"/>
  <headerFooter alignWithMargins="0">
    <oddFooter>&amp;L&amp;18&amp;D</oddFooter>
  </headerFooter>
  <colBreaks count="1" manualBreakCount="1">
    <brk id="14" max="30" man="1"/>
  </colBreaks>
  <ignoredErrors>
    <ignoredError sqref="H29:H31 I29:I31 G29:G31" formulaRange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52"/>
  <sheetViews>
    <sheetView showGridLines="0" zoomScale="65" zoomScaleNormal="65" zoomScaleSheetLayoutView="75" workbookViewId="0">
      <selection activeCell="A2" sqref="A2"/>
    </sheetView>
  </sheetViews>
  <sheetFormatPr defaultColWidth="9.1796875" defaultRowHeight="17.5" x14ac:dyDescent="0.35"/>
  <cols>
    <col min="1" max="1" width="56" style="3" customWidth="1"/>
    <col min="2" max="2" width="14.81640625" style="3" customWidth="1"/>
    <col min="3" max="3" width="6.81640625" style="3" hidden="1" customWidth="1"/>
    <col min="4" max="4" width="12" style="3" customWidth="1"/>
    <col min="5" max="5" width="12.1796875" style="3" customWidth="1"/>
    <col min="6" max="7" width="6.453125" style="3" hidden="1" customWidth="1"/>
    <col min="8" max="8" width="15" style="3" customWidth="1"/>
    <col min="9" max="9" width="15.54296875" style="3" bestFit="1" customWidth="1"/>
    <col min="10" max="10" width="1" style="3" customWidth="1"/>
    <col min="11" max="13" width="17.453125" style="3" bestFit="1" customWidth="1"/>
    <col min="14" max="14" width="18.26953125" style="3" bestFit="1" customWidth="1"/>
    <col min="15" max="17" width="17.453125" style="3" bestFit="1" customWidth="1"/>
    <col min="18" max="18" width="18.26953125" style="3" bestFit="1" customWidth="1"/>
    <col min="19" max="21" width="17.453125" style="3" bestFit="1" customWidth="1"/>
    <col min="22" max="22" width="18.26953125" style="3" bestFit="1" customWidth="1"/>
    <col min="23" max="25" width="17.453125" style="3" bestFit="1" customWidth="1"/>
    <col min="26" max="26" width="20" style="3" bestFit="1" customWidth="1"/>
    <col min="27" max="27" width="21.1796875" style="3" customWidth="1"/>
    <col min="28" max="28" width="11.54296875" style="4" bestFit="1" customWidth="1"/>
    <col min="29" max="29" width="14.81640625" style="4" bestFit="1" customWidth="1"/>
    <col min="30" max="30" width="9.1796875" style="3" customWidth="1"/>
    <col min="31" max="31" width="12.81640625" style="4" bestFit="1" customWidth="1"/>
    <col min="32" max="32" width="14.81640625" style="4" bestFit="1" customWidth="1"/>
    <col min="33" max="16384" width="9.1796875" style="3"/>
  </cols>
  <sheetData>
    <row r="1" spans="1:32" ht="22.5" customHeight="1" x14ac:dyDescent="0.4">
      <c r="A1" s="197" t="s">
        <v>25</v>
      </c>
      <c r="B1" s="197"/>
      <c r="C1" s="197"/>
      <c r="D1" s="197"/>
      <c r="E1" s="197"/>
      <c r="F1" s="197"/>
      <c r="G1" s="197"/>
      <c r="AB1" s="3"/>
      <c r="AC1" s="3"/>
      <c r="AE1" s="3"/>
      <c r="AF1" s="3"/>
    </row>
    <row r="2" spans="1:32" ht="22.5" customHeight="1" x14ac:dyDescent="0.4">
      <c r="A2" s="192" t="s">
        <v>190</v>
      </c>
      <c r="B2" s="197"/>
      <c r="C2" s="197"/>
      <c r="D2" s="197"/>
      <c r="E2" s="197"/>
      <c r="F2" s="197"/>
      <c r="G2" s="197"/>
      <c r="AB2" s="3"/>
      <c r="AC2" s="3"/>
      <c r="AE2" s="3"/>
      <c r="AF2" s="3"/>
    </row>
    <row r="3" spans="1:32" ht="22.5" customHeight="1" x14ac:dyDescent="0.4">
      <c r="A3" s="193" t="s">
        <v>191</v>
      </c>
      <c r="B3" s="198"/>
      <c r="C3" s="198"/>
      <c r="D3" s="198"/>
      <c r="E3" s="198"/>
      <c r="F3" s="198"/>
      <c r="G3" s="198"/>
      <c r="AB3" s="3"/>
      <c r="AC3" s="3"/>
      <c r="AE3" s="3"/>
      <c r="AF3" s="3"/>
    </row>
    <row r="4" spans="1:32" s="4" customFormat="1" ht="22.5" customHeight="1" thickBot="1" x14ac:dyDescent="0.45">
      <c r="A4" s="193" t="s">
        <v>171</v>
      </c>
      <c r="B4" s="198"/>
      <c r="C4" s="198"/>
      <c r="D4" s="198"/>
      <c r="E4" s="198"/>
      <c r="F4" s="198"/>
      <c r="G4" s="198"/>
    </row>
    <row r="5" spans="1:32" s="6" customFormat="1" ht="18" x14ac:dyDescent="0.4">
      <c r="A5" s="502" t="s">
        <v>192</v>
      </c>
      <c r="B5" s="321" t="s">
        <v>5</v>
      </c>
      <c r="C5" s="321" t="s">
        <v>121</v>
      </c>
      <c r="D5" s="321" t="s">
        <v>78</v>
      </c>
      <c r="E5" s="321" t="s">
        <v>49</v>
      </c>
      <c r="F5" s="321" t="s">
        <v>106</v>
      </c>
      <c r="G5" s="321" t="s">
        <v>105</v>
      </c>
      <c r="H5" s="321" t="s">
        <v>6</v>
      </c>
      <c r="I5" s="321" t="s">
        <v>27</v>
      </c>
      <c r="J5" s="280"/>
      <c r="K5" s="5" t="s">
        <v>175</v>
      </c>
      <c r="L5" s="5" t="s">
        <v>176</v>
      </c>
      <c r="M5" s="5" t="s">
        <v>177</v>
      </c>
      <c r="N5" s="282" t="s">
        <v>9</v>
      </c>
      <c r="O5" s="5" t="s">
        <v>178</v>
      </c>
      <c r="P5" s="5" t="s">
        <v>179</v>
      </c>
      <c r="Q5" s="5" t="s">
        <v>180</v>
      </c>
      <c r="R5" s="282" t="s">
        <v>13</v>
      </c>
      <c r="S5" s="5" t="s">
        <v>182</v>
      </c>
      <c r="T5" s="5" t="s">
        <v>183</v>
      </c>
      <c r="U5" s="5" t="s">
        <v>181</v>
      </c>
      <c r="V5" s="282" t="s">
        <v>14</v>
      </c>
      <c r="W5" s="5" t="s">
        <v>184</v>
      </c>
      <c r="X5" s="5" t="s">
        <v>185</v>
      </c>
      <c r="Y5" s="5" t="s">
        <v>186</v>
      </c>
      <c r="Z5" s="282" t="s">
        <v>15</v>
      </c>
      <c r="AA5" s="5" t="s">
        <v>187</v>
      </c>
    </row>
    <row r="6" spans="1:32" s="6" customFormat="1" ht="18" x14ac:dyDescent="0.4">
      <c r="A6" s="503"/>
      <c r="B6" s="322" t="s">
        <v>187</v>
      </c>
      <c r="C6" s="322" t="s">
        <v>122</v>
      </c>
      <c r="D6" s="322" t="s">
        <v>81</v>
      </c>
      <c r="E6" s="323" t="s">
        <v>81</v>
      </c>
      <c r="F6" s="323" t="s">
        <v>81</v>
      </c>
      <c r="G6" s="323" t="s">
        <v>81</v>
      </c>
      <c r="H6" s="322" t="s">
        <v>7</v>
      </c>
      <c r="I6" s="322" t="s">
        <v>50</v>
      </c>
      <c r="J6" s="285"/>
      <c r="K6" s="322" t="s">
        <v>10</v>
      </c>
      <c r="L6" s="322" t="s">
        <v>10</v>
      </c>
      <c r="M6" s="322" t="s">
        <v>10</v>
      </c>
      <c r="N6" s="322" t="s">
        <v>11</v>
      </c>
      <c r="O6" s="322" t="s">
        <v>10</v>
      </c>
      <c r="P6" s="322" t="s">
        <v>10</v>
      </c>
      <c r="Q6" s="322" t="s">
        <v>10</v>
      </c>
      <c r="R6" s="322" t="s">
        <v>11</v>
      </c>
      <c r="S6" s="322" t="s">
        <v>10</v>
      </c>
      <c r="T6" s="322" t="s">
        <v>10</v>
      </c>
      <c r="U6" s="322" t="s">
        <v>10</v>
      </c>
      <c r="V6" s="322" t="s">
        <v>11</v>
      </c>
      <c r="W6" s="322" t="s">
        <v>10</v>
      </c>
      <c r="X6" s="322" t="s">
        <v>10</v>
      </c>
      <c r="Y6" s="322" t="s">
        <v>10</v>
      </c>
      <c r="Z6" s="322" t="s">
        <v>11</v>
      </c>
      <c r="AA6" s="322" t="s">
        <v>16</v>
      </c>
    </row>
    <row r="7" spans="1:32" s="6" customFormat="1" ht="18.5" thickBot="1" x14ac:dyDescent="0.45">
      <c r="A7" s="324" t="s">
        <v>48</v>
      </c>
      <c r="B7" s="325" t="s">
        <v>0</v>
      </c>
      <c r="C7" s="326"/>
      <c r="D7" s="326"/>
      <c r="E7" s="326"/>
      <c r="F7" s="326"/>
      <c r="G7" s="326"/>
      <c r="H7" s="325" t="s">
        <v>8</v>
      </c>
      <c r="I7" s="322"/>
      <c r="J7" s="285"/>
      <c r="K7" s="325"/>
      <c r="L7" s="325"/>
      <c r="M7" s="325"/>
      <c r="N7" s="325" t="s">
        <v>12</v>
      </c>
      <c r="O7" s="325"/>
      <c r="P7" s="325"/>
      <c r="Q7" s="325"/>
      <c r="R7" s="325" t="s">
        <v>12</v>
      </c>
      <c r="S7" s="325"/>
      <c r="T7" s="325"/>
      <c r="U7" s="325"/>
      <c r="V7" s="325" t="s">
        <v>12</v>
      </c>
      <c r="W7" s="325"/>
      <c r="X7" s="325"/>
      <c r="Y7" s="325"/>
      <c r="Z7" s="325" t="s">
        <v>12</v>
      </c>
      <c r="AA7" s="325" t="s">
        <v>17</v>
      </c>
    </row>
    <row r="8" spans="1:32" s="332" customFormat="1" ht="21.75" customHeight="1" x14ac:dyDescent="0.35">
      <c r="A8" s="327" t="s">
        <v>161</v>
      </c>
      <c r="B8" s="328">
        <v>75</v>
      </c>
      <c r="C8" s="328">
        <v>0</v>
      </c>
      <c r="D8" s="18">
        <v>0</v>
      </c>
      <c r="E8" s="18">
        <v>0</v>
      </c>
      <c r="F8" s="328">
        <v>0</v>
      </c>
      <c r="G8" s="328">
        <v>0</v>
      </c>
      <c r="H8" s="328">
        <f>SUM(B8:G8)</f>
        <v>75</v>
      </c>
      <c r="I8" s="329">
        <f>B8/12</f>
        <v>6.25</v>
      </c>
      <c r="J8" s="330"/>
      <c r="K8" s="19">
        <v>0</v>
      </c>
      <c r="L8" s="19">
        <v>0</v>
      </c>
      <c r="M8" s="19">
        <v>0</v>
      </c>
      <c r="N8" s="331">
        <f>+H8-K8-L8-M8</f>
        <v>75</v>
      </c>
      <c r="O8" s="19">
        <v>0</v>
      </c>
      <c r="P8" s="19">
        <v>0</v>
      </c>
      <c r="Q8" s="19">
        <v>0</v>
      </c>
      <c r="R8" s="331">
        <f>+N8-P8-O8-Q8</f>
        <v>75</v>
      </c>
      <c r="S8" s="19">
        <v>0</v>
      </c>
      <c r="T8" s="19">
        <v>0</v>
      </c>
      <c r="U8" s="19">
        <v>0</v>
      </c>
      <c r="V8" s="331">
        <f>+R8-S8-T8-U8</f>
        <v>75</v>
      </c>
      <c r="W8" s="19">
        <v>0</v>
      </c>
      <c r="X8" s="19">
        <v>0</v>
      </c>
      <c r="Y8" s="19">
        <v>0</v>
      </c>
      <c r="Z8" s="331">
        <f>+V8-W8-X8-Y8</f>
        <v>75</v>
      </c>
      <c r="AA8" s="331">
        <f>+SUM(W8:Y8)+SUM(S8:U8)+SUM(O8:Q8)+SUM(K8:M8)</f>
        <v>0</v>
      </c>
    </row>
    <row r="9" spans="1:32" ht="21.75" customHeight="1" x14ac:dyDescent="0.35">
      <c r="A9" s="226" t="s">
        <v>119</v>
      </c>
      <c r="B9" s="333">
        <v>300</v>
      </c>
      <c r="C9" s="333">
        <v>0</v>
      </c>
      <c r="D9" s="20">
        <v>0</v>
      </c>
      <c r="E9" s="20">
        <v>0</v>
      </c>
      <c r="F9" s="333">
        <v>0</v>
      </c>
      <c r="G9" s="333">
        <v>0</v>
      </c>
      <c r="H9" s="328">
        <f>SUM(B9:G9)</f>
        <v>300</v>
      </c>
      <c r="I9" s="328">
        <f>B9/12</f>
        <v>25</v>
      </c>
      <c r="J9" s="334"/>
      <c r="K9" s="21">
        <v>0</v>
      </c>
      <c r="L9" s="21">
        <v>0</v>
      </c>
      <c r="M9" s="21">
        <v>0</v>
      </c>
      <c r="N9" s="335">
        <f>+H9-K9-L9-M9</f>
        <v>300</v>
      </c>
      <c r="O9" s="21">
        <v>0</v>
      </c>
      <c r="P9" s="21">
        <v>0</v>
      </c>
      <c r="Q9" s="21">
        <v>0</v>
      </c>
      <c r="R9" s="335">
        <f>+N9-P9-O9-Q9</f>
        <v>300</v>
      </c>
      <c r="S9" s="21">
        <v>0</v>
      </c>
      <c r="T9" s="21">
        <v>0</v>
      </c>
      <c r="U9" s="21">
        <v>0</v>
      </c>
      <c r="V9" s="335">
        <f>+R9-S9-T9-U9</f>
        <v>300</v>
      </c>
      <c r="W9" s="21">
        <v>0</v>
      </c>
      <c r="X9" s="21">
        <v>0</v>
      </c>
      <c r="Y9" s="21">
        <v>0</v>
      </c>
      <c r="Z9" s="335">
        <f>+V9-W9-X9-Y9</f>
        <v>300</v>
      </c>
      <c r="AA9" s="335">
        <f>+SUM(W9:Y9)+SUM(S9:U9)+SUM(O9:Q9)+SUM(K9:M9)</f>
        <v>0</v>
      </c>
      <c r="AB9" s="3"/>
      <c r="AC9" s="3"/>
      <c r="AE9" s="3"/>
      <c r="AF9" s="3"/>
    </row>
    <row r="10" spans="1:32" s="332" customFormat="1" ht="21.75" customHeight="1" x14ac:dyDescent="0.35">
      <c r="A10" s="327" t="s">
        <v>160</v>
      </c>
      <c r="B10" s="328">
        <v>25</v>
      </c>
      <c r="C10" s="328">
        <v>0</v>
      </c>
      <c r="D10" s="18">
        <v>0</v>
      </c>
      <c r="E10" s="18">
        <v>0</v>
      </c>
      <c r="F10" s="328">
        <v>0</v>
      </c>
      <c r="G10" s="328">
        <v>0</v>
      </c>
      <c r="H10" s="328">
        <f>SUM(B10:G10)</f>
        <v>25</v>
      </c>
      <c r="I10" s="336">
        <f>B10/12</f>
        <v>2.0833333333333335</v>
      </c>
      <c r="J10" s="334"/>
      <c r="K10" s="19">
        <v>0</v>
      </c>
      <c r="L10" s="19">
        <v>0</v>
      </c>
      <c r="M10" s="19">
        <v>0</v>
      </c>
      <c r="N10" s="331">
        <f>+H10-K10-L10-M10</f>
        <v>25</v>
      </c>
      <c r="O10" s="19">
        <v>0</v>
      </c>
      <c r="P10" s="19">
        <v>0</v>
      </c>
      <c r="Q10" s="19">
        <v>0</v>
      </c>
      <c r="R10" s="331">
        <f>+N10-P10-O10-Q10</f>
        <v>25</v>
      </c>
      <c r="S10" s="19">
        <v>0</v>
      </c>
      <c r="T10" s="19">
        <v>0</v>
      </c>
      <c r="U10" s="19">
        <v>0</v>
      </c>
      <c r="V10" s="331">
        <f>+R10-S10-T10-U10</f>
        <v>25</v>
      </c>
      <c r="W10" s="19">
        <v>0</v>
      </c>
      <c r="X10" s="19">
        <v>0</v>
      </c>
      <c r="Y10" s="19">
        <v>0</v>
      </c>
      <c r="Z10" s="331">
        <f>+V10-W10-X10-Y10</f>
        <v>25</v>
      </c>
      <c r="AA10" s="331">
        <f>+SUM(W10:Y10)+SUM(S10:U10)+SUM(O10:Q10)+SUM(K10:M10)</f>
        <v>0</v>
      </c>
    </row>
    <row r="11" spans="1:32" ht="21.75" customHeight="1" x14ac:dyDescent="0.35">
      <c r="A11" s="226" t="s">
        <v>164</v>
      </c>
      <c r="B11" s="8">
        <v>300</v>
      </c>
      <c r="C11" s="8">
        <v>0</v>
      </c>
      <c r="D11" s="150">
        <v>0</v>
      </c>
      <c r="E11" s="150">
        <v>0</v>
      </c>
      <c r="F11" s="333">
        <v>0</v>
      </c>
      <c r="G11" s="333">
        <v>0</v>
      </c>
      <c r="H11" s="328">
        <f>SUM(B11:G11)</f>
        <v>300</v>
      </c>
      <c r="I11" s="328">
        <f>B11/12</f>
        <v>25</v>
      </c>
      <c r="J11" s="334"/>
      <c r="K11" s="21">
        <v>0</v>
      </c>
      <c r="L11" s="21">
        <v>0</v>
      </c>
      <c r="M11" s="21">
        <v>0</v>
      </c>
      <c r="N11" s="335">
        <f>+H11-K11-L11-M11</f>
        <v>300</v>
      </c>
      <c r="O11" s="21">
        <v>0</v>
      </c>
      <c r="P11" s="21">
        <v>0</v>
      </c>
      <c r="Q11" s="21">
        <v>0</v>
      </c>
      <c r="R11" s="335">
        <f>+N11-P11-O11-Q11</f>
        <v>300</v>
      </c>
      <c r="S11" s="21">
        <v>0</v>
      </c>
      <c r="T11" s="21">
        <v>0</v>
      </c>
      <c r="U11" s="21">
        <v>0</v>
      </c>
      <c r="V11" s="335">
        <f>+R11-S11-T11-U11</f>
        <v>300</v>
      </c>
      <c r="W11" s="21">
        <v>0</v>
      </c>
      <c r="X11" s="21">
        <v>0</v>
      </c>
      <c r="Y11" s="21">
        <v>0</v>
      </c>
      <c r="Z11" s="335">
        <f>+V11-W11-X11-Y11</f>
        <v>300</v>
      </c>
      <c r="AA11" s="335">
        <f>+SUM(W11:Y11)+SUM(S11:U11)+SUM(O11:Q11)+SUM(K11:M11)</f>
        <v>0</v>
      </c>
      <c r="AB11" s="3"/>
      <c r="AC11" s="3"/>
      <c r="AE11" s="3"/>
      <c r="AF11" s="3"/>
    </row>
    <row r="12" spans="1:32" ht="21.75" customHeight="1" thickBot="1" x14ac:dyDescent="0.4">
      <c r="A12" s="337" t="s">
        <v>29</v>
      </c>
      <c r="B12" s="16">
        <v>0</v>
      </c>
      <c r="C12" s="338">
        <v>0</v>
      </c>
      <c r="D12" s="16">
        <v>0</v>
      </c>
      <c r="E12" s="16">
        <v>0</v>
      </c>
      <c r="F12" s="338">
        <v>0</v>
      </c>
      <c r="G12" s="338">
        <v>0</v>
      </c>
      <c r="H12" s="328">
        <f>SUM(B12:G12)</f>
        <v>0</v>
      </c>
      <c r="I12" s="333"/>
      <c r="J12" s="334"/>
      <c r="K12" s="22">
        <v>0</v>
      </c>
      <c r="L12" s="22">
        <v>0</v>
      </c>
      <c r="M12" s="22">
        <v>0</v>
      </c>
      <c r="N12" s="339">
        <f>+H12-K12-L12-M12</f>
        <v>0</v>
      </c>
      <c r="O12" s="22">
        <v>0</v>
      </c>
      <c r="P12" s="22">
        <v>0</v>
      </c>
      <c r="Q12" s="22">
        <v>0</v>
      </c>
      <c r="R12" s="339">
        <f>+N12-P12-O12-Q12</f>
        <v>0</v>
      </c>
      <c r="S12" s="22">
        <v>0</v>
      </c>
      <c r="T12" s="22">
        <v>0</v>
      </c>
      <c r="U12" s="22">
        <v>0</v>
      </c>
      <c r="V12" s="339">
        <f>+R12-S12-T12-U12</f>
        <v>0</v>
      </c>
      <c r="W12" s="22">
        <v>0</v>
      </c>
      <c r="X12" s="22">
        <v>0</v>
      </c>
      <c r="Y12" s="22">
        <v>0</v>
      </c>
      <c r="Z12" s="339">
        <f>+V12-W12-X12-Y12</f>
        <v>0</v>
      </c>
      <c r="AA12" s="339">
        <f>+SUM(W12:Y12)+SUM(S12:U12)+SUM(O12:Q12)+SUM(K12:M12)</f>
        <v>0</v>
      </c>
      <c r="AB12" s="3"/>
      <c r="AC12" s="3"/>
      <c r="AE12" s="3"/>
      <c r="AF12" s="3"/>
    </row>
    <row r="13" spans="1:32" s="11" customFormat="1" ht="27" customHeight="1" thickBot="1" x14ac:dyDescent="0.45">
      <c r="A13" s="340" t="s">
        <v>51</v>
      </c>
      <c r="B13" s="341">
        <f t="shared" ref="B13:H13" si="0">SUM(B8:B12)</f>
        <v>700</v>
      </c>
      <c r="C13" s="342">
        <f t="shared" si="0"/>
        <v>0</v>
      </c>
      <c r="D13" s="343">
        <f t="shared" si="0"/>
        <v>0</v>
      </c>
      <c r="E13" s="343">
        <f t="shared" si="0"/>
        <v>0</v>
      </c>
      <c r="F13" s="343">
        <f t="shared" si="0"/>
        <v>0</v>
      </c>
      <c r="G13" s="343">
        <f t="shared" si="0"/>
        <v>0</v>
      </c>
      <c r="H13" s="343">
        <f t="shared" si="0"/>
        <v>700</v>
      </c>
      <c r="I13" s="344">
        <f>SUM(I8:I12)</f>
        <v>58.333333333333336</v>
      </c>
      <c r="J13" s="345"/>
      <c r="K13" s="346">
        <f>SUM(K8:K12)</f>
        <v>0</v>
      </c>
      <c r="L13" s="347">
        <f>SUM(L8:L12)</f>
        <v>0</v>
      </c>
      <c r="M13" s="348">
        <f>SUM(M8:M12)</f>
        <v>0</v>
      </c>
      <c r="N13" s="347">
        <f t="shared" ref="N13:AA13" si="1">SUM(N8:N12)</f>
        <v>700</v>
      </c>
      <c r="O13" s="347">
        <f t="shared" si="1"/>
        <v>0</v>
      </c>
      <c r="P13" s="347">
        <f t="shared" si="1"/>
        <v>0</v>
      </c>
      <c r="Q13" s="348">
        <f t="shared" si="1"/>
        <v>0</v>
      </c>
      <c r="R13" s="347">
        <f t="shared" si="1"/>
        <v>700</v>
      </c>
      <c r="S13" s="347">
        <f t="shared" si="1"/>
        <v>0</v>
      </c>
      <c r="T13" s="347">
        <f t="shared" si="1"/>
        <v>0</v>
      </c>
      <c r="U13" s="347">
        <f t="shared" si="1"/>
        <v>0</v>
      </c>
      <c r="V13" s="347">
        <f t="shared" si="1"/>
        <v>700</v>
      </c>
      <c r="W13" s="347">
        <f t="shared" si="1"/>
        <v>0</v>
      </c>
      <c r="X13" s="347">
        <f t="shared" si="1"/>
        <v>0</v>
      </c>
      <c r="Y13" s="348">
        <f t="shared" si="1"/>
        <v>0</v>
      </c>
      <c r="Z13" s="347">
        <f t="shared" si="1"/>
        <v>700</v>
      </c>
      <c r="AA13" s="349">
        <f t="shared" si="1"/>
        <v>0</v>
      </c>
    </row>
    <row r="14" spans="1:32" ht="18" thickBot="1" x14ac:dyDescent="0.4">
      <c r="A14" s="350"/>
      <c r="R14" s="351"/>
      <c r="S14" s="11"/>
      <c r="T14" s="11"/>
      <c r="U14" s="11"/>
      <c r="V14" s="11"/>
      <c r="W14" s="11"/>
      <c r="X14" s="11"/>
      <c r="Y14" s="11"/>
      <c r="Z14" s="11"/>
      <c r="AA14" s="315"/>
      <c r="AB14" s="3"/>
      <c r="AC14" s="3"/>
      <c r="AE14" s="3"/>
      <c r="AF14" s="3"/>
    </row>
    <row r="15" spans="1:32" s="6" customFormat="1" ht="18" x14ac:dyDescent="0.4">
      <c r="A15" s="500"/>
      <c r="B15" s="491" t="str">
        <f>+A5</f>
        <v>SERVICE CENTER PROGRAM NAME</v>
      </c>
      <c r="C15" s="492"/>
      <c r="D15" s="492"/>
      <c r="E15" s="492"/>
      <c r="F15" s="492"/>
      <c r="G15" s="492"/>
      <c r="H15" s="493"/>
      <c r="I15" s="352"/>
      <c r="J15" s="353"/>
      <c r="K15" s="386" t="str">
        <f>K5</f>
        <v>9/1/20_ _</v>
      </c>
      <c r="L15" s="386" t="str">
        <f>L5</f>
        <v>10/1/20_ _</v>
      </c>
      <c r="M15" s="386" t="str">
        <f>M5</f>
        <v>11/1/20_ _</v>
      </c>
      <c r="N15" s="282" t="s">
        <v>9</v>
      </c>
      <c r="O15" s="386" t="str">
        <f>O5</f>
        <v>12/1/20_ _</v>
      </c>
      <c r="P15" s="386" t="str">
        <f>P5</f>
        <v>1/1/20_ _</v>
      </c>
      <c r="Q15" s="386" t="str">
        <f>Q5</f>
        <v>2/1/20_ _</v>
      </c>
      <c r="R15" s="282" t="s">
        <v>13</v>
      </c>
      <c r="S15" s="386" t="str">
        <f>S5</f>
        <v>3/1/20_ _</v>
      </c>
      <c r="T15" s="386" t="str">
        <f>T5</f>
        <v>4/1/20_ _</v>
      </c>
      <c r="U15" s="386" t="str">
        <f>U5</f>
        <v>5/1/20_ _</v>
      </c>
      <c r="V15" s="282" t="s">
        <v>14</v>
      </c>
      <c r="W15" s="386" t="str">
        <f>W5</f>
        <v>6/1/20_ _</v>
      </c>
      <c r="X15" s="386" t="str">
        <f>X5</f>
        <v>7/1/20_ _</v>
      </c>
      <c r="Y15" s="386" t="str">
        <f>Y5</f>
        <v>8/1/20_ _</v>
      </c>
      <c r="Z15" s="282" t="s">
        <v>15</v>
      </c>
      <c r="AA15" s="386" t="str">
        <f>AA5</f>
        <v>FY 20_ _</v>
      </c>
    </row>
    <row r="16" spans="1:32" s="6" customFormat="1" ht="18" x14ac:dyDescent="0.4">
      <c r="A16" s="501"/>
      <c r="B16" s="494"/>
      <c r="C16" s="495"/>
      <c r="D16" s="495"/>
      <c r="E16" s="495"/>
      <c r="F16" s="495"/>
      <c r="G16" s="495"/>
      <c r="H16" s="496"/>
      <c r="I16" s="354"/>
      <c r="J16" s="355"/>
      <c r="K16" s="356" t="s">
        <v>20</v>
      </c>
      <c r="L16" s="356" t="s">
        <v>20</v>
      </c>
      <c r="M16" s="356" t="s">
        <v>20</v>
      </c>
      <c r="N16" s="356" t="s">
        <v>20</v>
      </c>
      <c r="O16" s="356" t="s">
        <v>20</v>
      </c>
      <c r="P16" s="356" t="s">
        <v>20</v>
      </c>
      <c r="Q16" s="356" t="s">
        <v>20</v>
      </c>
      <c r="R16" s="356" t="s">
        <v>20</v>
      </c>
      <c r="S16" s="356" t="s">
        <v>20</v>
      </c>
      <c r="T16" s="356" t="s">
        <v>20</v>
      </c>
      <c r="U16" s="356" t="s">
        <v>20</v>
      </c>
      <c r="V16" s="356" t="s">
        <v>20</v>
      </c>
      <c r="W16" s="356" t="s">
        <v>20</v>
      </c>
      <c r="X16" s="356" t="s">
        <v>20</v>
      </c>
      <c r="Y16" s="356" t="s">
        <v>20</v>
      </c>
      <c r="Z16" s="356" t="s">
        <v>20</v>
      </c>
      <c r="AA16" s="356" t="s">
        <v>72</v>
      </c>
    </row>
    <row r="17" spans="1:32" s="6" customFormat="1" ht="18.5" thickBot="1" x14ac:dyDescent="0.45">
      <c r="A17" s="357"/>
      <c r="B17" s="497" t="s">
        <v>19</v>
      </c>
      <c r="C17" s="498"/>
      <c r="D17" s="498"/>
      <c r="E17" s="498"/>
      <c r="F17" s="498"/>
      <c r="G17" s="498"/>
      <c r="H17" s="499"/>
      <c r="I17" s="358"/>
      <c r="J17" s="355"/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  <c r="W17" s="359"/>
      <c r="X17" s="359"/>
      <c r="Y17" s="359"/>
      <c r="Z17" s="359"/>
      <c r="AA17" s="359" t="s">
        <v>73</v>
      </c>
    </row>
    <row r="18" spans="1:32" x14ac:dyDescent="0.35">
      <c r="B18" s="360" t="str">
        <f>A8</f>
        <v>12700 - Program Director - 11%</v>
      </c>
      <c r="C18" s="361"/>
      <c r="D18" s="362"/>
      <c r="E18" s="362"/>
      <c r="F18" s="362"/>
      <c r="G18" s="362"/>
      <c r="H18" s="363"/>
      <c r="I18" s="329"/>
      <c r="J18" s="364"/>
      <c r="K18" s="365">
        <f>I8-K8</f>
        <v>6.25</v>
      </c>
      <c r="L18" s="366">
        <f>I8-L8</f>
        <v>6.25</v>
      </c>
      <c r="M18" s="366">
        <f>I8-M8</f>
        <v>6.25</v>
      </c>
      <c r="N18" s="365">
        <f>+K18+L18+M18</f>
        <v>18.75</v>
      </c>
      <c r="O18" s="366">
        <f t="shared" ref="O18:Q21" si="2">$I8-O8</f>
        <v>6.25</v>
      </c>
      <c r="P18" s="366">
        <f t="shared" si="2"/>
        <v>6.25</v>
      </c>
      <c r="Q18" s="366">
        <f t="shared" si="2"/>
        <v>6.25</v>
      </c>
      <c r="R18" s="365">
        <f>+O18+P18+Q18</f>
        <v>18.75</v>
      </c>
      <c r="S18" s="367">
        <f>I8-S8</f>
        <v>6.25</v>
      </c>
      <c r="T18" s="367">
        <f>I8-T8</f>
        <v>6.25</v>
      </c>
      <c r="U18" s="367">
        <f>I8-U8</f>
        <v>6.25</v>
      </c>
      <c r="V18" s="367">
        <f>+S18+T18+U18</f>
        <v>18.75</v>
      </c>
      <c r="W18" s="367">
        <f>I8-W8</f>
        <v>6.25</v>
      </c>
      <c r="X18" s="367">
        <f>I8-X8</f>
        <v>6.25</v>
      </c>
      <c r="Y18" s="367">
        <f>I8-Y8</f>
        <v>6.25</v>
      </c>
      <c r="Z18" s="367">
        <f>+W18+X18+Y18</f>
        <v>18.75</v>
      </c>
      <c r="AA18" s="367">
        <f>+Z18+V18+R18+N18</f>
        <v>75</v>
      </c>
      <c r="AB18" s="3"/>
      <c r="AC18" s="3"/>
      <c r="AE18" s="3"/>
      <c r="AF18" s="3"/>
    </row>
    <row r="19" spans="1:32" x14ac:dyDescent="0.35">
      <c r="A19" s="315"/>
      <c r="B19" s="361" t="str">
        <f>A9</f>
        <v>16732 - Caseworker - 100%</v>
      </c>
      <c r="C19" s="361"/>
      <c r="D19" s="368"/>
      <c r="E19" s="368"/>
      <c r="F19" s="368"/>
      <c r="G19" s="368"/>
      <c r="H19" s="369"/>
      <c r="I19" s="370"/>
      <c r="J19" s="364"/>
      <c r="K19" s="367">
        <f>I9-K9</f>
        <v>25</v>
      </c>
      <c r="L19" s="371">
        <f>I9-L9</f>
        <v>25</v>
      </c>
      <c r="M19" s="371">
        <f>I9-M9</f>
        <v>25</v>
      </c>
      <c r="N19" s="367">
        <f>+K19+M19+L19</f>
        <v>75</v>
      </c>
      <c r="O19" s="371">
        <f t="shared" si="2"/>
        <v>25</v>
      </c>
      <c r="P19" s="371">
        <f t="shared" si="2"/>
        <v>25</v>
      </c>
      <c r="Q19" s="371">
        <f t="shared" si="2"/>
        <v>25</v>
      </c>
      <c r="R19" s="367">
        <f>+O19+Q19+P19</f>
        <v>75</v>
      </c>
      <c r="S19" s="367">
        <f>I9-S9</f>
        <v>25</v>
      </c>
      <c r="T19" s="367">
        <f>I9-T9</f>
        <v>25</v>
      </c>
      <c r="U19" s="367">
        <f>I9-U9</f>
        <v>25</v>
      </c>
      <c r="V19" s="367">
        <f>+S19+U19+T19</f>
        <v>75</v>
      </c>
      <c r="W19" s="367">
        <f>I9-W9</f>
        <v>25</v>
      </c>
      <c r="X19" s="367">
        <f>I9-X9</f>
        <v>25</v>
      </c>
      <c r="Y19" s="367">
        <f>I9-Y9</f>
        <v>25</v>
      </c>
      <c r="Z19" s="367">
        <f>+W19+X19+Y19</f>
        <v>75</v>
      </c>
      <c r="AA19" s="367">
        <f>+Z19+V19+R19+N19</f>
        <v>300</v>
      </c>
      <c r="AB19" s="3"/>
      <c r="AC19" s="3"/>
      <c r="AE19" s="3"/>
      <c r="AF19" s="3"/>
    </row>
    <row r="20" spans="1:32" x14ac:dyDescent="0.35">
      <c r="A20" s="315"/>
      <c r="B20" s="361" t="str">
        <f>A10</f>
        <v>10200 - Intake Specialist - 11%</v>
      </c>
      <c r="C20" s="361"/>
      <c r="D20" s="368"/>
      <c r="E20" s="368"/>
      <c r="F20" s="368"/>
      <c r="G20" s="368"/>
      <c r="H20" s="369"/>
      <c r="I20" s="370"/>
      <c r="J20" s="364"/>
      <c r="K20" s="367">
        <f>I10-K10</f>
        <v>2.0833333333333335</v>
      </c>
      <c r="L20" s="371">
        <f>I10-L10</f>
        <v>2.0833333333333335</v>
      </c>
      <c r="M20" s="371">
        <f>I10-M10</f>
        <v>2.0833333333333335</v>
      </c>
      <c r="N20" s="367">
        <f>+K20+M20+L20</f>
        <v>6.25</v>
      </c>
      <c r="O20" s="371">
        <f t="shared" si="2"/>
        <v>2.0833333333333335</v>
      </c>
      <c r="P20" s="371">
        <f t="shared" si="2"/>
        <v>2.0833333333333335</v>
      </c>
      <c r="Q20" s="371">
        <f t="shared" si="2"/>
        <v>2.0833333333333335</v>
      </c>
      <c r="R20" s="367">
        <f>+O20+Q20+P20</f>
        <v>6.25</v>
      </c>
      <c r="S20" s="367">
        <f>I10-S10</f>
        <v>2.0833333333333335</v>
      </c>
      <c r="T20" s="367">
        <f>I10-T10</f>
        <v>2.0833333333333335</v>
      </c>
      <c r="U20" s="367">
        <f>I10-U10</f>
        <v>2.0833333333333335</v>
      </c>
      <c r="V20" s="367">
        <f>+S20+U20+T20</f>
        <v>6.25</v>
      </c>
      <c r="W20" s="367">
        <f>I10-W10</f>
        <v>2.0833333333333335</v>
      </c>
      <c r="X20" s="367">
        <f>I10-X10</f>
        <v>2.0833333333333335</v>
      </c>
      <c r="Y20" s="367">
        <f>I10-Y10</f>
        <v>2.0833333333333335</v>
      </c>
      <c r="Z20" s="367">
        <f>+W20+X20+Y20</f>
        <v>6.25</v>
      </c>
      <c r="AA20" s="367">
        <f>+Z20+V20+R20+N20</f>
        <v>25</v>
      </c>
      <c r="AB20" s="3"/>
      <c r="AC20" s="3"/>
      <c r="AE20" s="3"/>
      <c r="AF20" s="3"/>
    </row>
    <row r="21" spans="1:32" x14ac:dyDescent="0.35">
      <c r="A21" s="315"/>
      <c r="B21" s="361" t="str">
        <f>A11</f>
        <v>12900 - Caseworker - 100%</v>
      </c>
      <c r="C21" s="361"/>
      <c r="D21" s="368"/>
      <c r="E21" s="368"/>
      <c r="F21" s="368"/>
      <c r="G21" s="368"/>
      <c r="H21" s="369"/>
      <c r="I21" s="370"/>
      <c r="J21" s="364"/>
      <c r="K21" s="367">
        <f>I11-K11</f>
        <v>25</v>
      </c>
      <c r="L21" s="371">
        <f>I11-L11</f>
        <v>25</v>
      </c>
      <c r="M21" s="371">
        <f>I11-M11</f>
        <v>25</v>
      </c>
      <c r="N21" s="367">
        <f>+K21+M21+L21</f>
        <v>75</v>
      </c>
      <c r="O21" s="371">
        <f t="shared" si="2"/>
        <v>25</v>
      </c>
      <c r="P21" s="371">
        <f t="shared" si="2"/>
        <v>25</v>
      </c>
      <c r="Q21" s="371">
        <f t="shared" si="2"/>
        <v>25</v>
      </c>
      <c r="R21" s="367">
        <f>+O21+Q21+P21</f>
        <v>75</v>
      </c>
      <c r="S21" s="367">
        <f>I11-S11</f>
        <v>25</v>
      </c>
      <c r="T21" s="367">
        <f>I11-T11</f>
        <v>25</v>
      </c>
      <c r="U21" s="367">
        <f>I11-U11</f>
        <v>25</v>
      </c>
      <c r="V21" s="367">
        <f>+S21+U21+T21</f>
        <v>75</v>
      </c>
      <c r="W21" s="367">
        <f>I11-W11</f>
        <v>25</v>
      </c>
      <c r="X21" s="367">
        <f>I11-X11</f>
        <v>25</v>
      </c>
      <c r="Y21" s="367">
        <f>I11-Y11</f>
        <v>25</v>
      </c>
      <c r="Z21" s="367">
        <f>+W21+X21+Y21</f>
        <v>75</v>
      </c>
      <c r="AA21" s="367">
        <f>+Z21+V21+R21+N21</f>
        <v>300</v>
      </c>
      <c r="AB21" s="3"/>
      <c r="AC21" s="3"/>
      <c r="AE21" s="3"/>
      <c r="AF21" s="3"/>
    </row>
    <row r="22" spans="1:32" ht="18" thickBot="1" x14ac:dyDescent="0.4">
      <c r="A22" s="315"/>
      <c r="B22" s="372" t="s">
        <v>29</v>
      </c>
      <c r="C22" s="373"/>
      <c r="D22" s="374"/>
      <c r="E22" s="374"/>
      <c r="F22" s="374"/>
      <c r="G22" s="374"/>
      <c r="H22" s="375"/>
      <c r="I22" s="370"/>
      <c r="J22" s="364"/>
      <c r="K22" s="387">
        <v>0</v>
      </c>
      <c r="L22" s="387">
        <v>0</v>
      </c>
      <c r="M22" s="387">
        <v>0</v>
      </c>
      <c r="N22" s="367">
        <f>+K22+M22+L22</f>
        <v>0</v>
      </c>
      <c r="O22" s="387">
        <v>0</v>
      </c>
      <c r="P22" s="387">
        <v>0</v>
      </c>
      <c r="Q22" s="387">
        <v>0</v>
      </c>
      <c r="R22" s="367">
        <f>+O22+Q22+P22</f>
        <v>0</v>
      </c>
      <c r="S22" s="387">
        <v>0</v>
      </c>
      <c r="T22" s="387">
        <v>0</v>
      </c>
      <c r="U22" s="387">
        <v>0</v>
      </c>
      <c r="V22" s="367">
        <f>+S22+U22+T22</f>
        <v>0</v>
      </c>
      <c r="W22" s="387">
        <v>0</v>
      </c>
      <c r="X22" s="387">
        <v>0</v>
      </c>
      <c r="Y22" s="387">
        <v>0</v>
      </c>
      <c r="Z22" s="367">
        <f>+W22+X22+Y22</f>
        <v>0</v>
      </c>
      <c r="AA22" s="367">
        <f>+Z22+V22+R22+N22</f>
        <v>0</v>
      </c>
      <c r="AB22" s="3"/>
      <c r="AC22" s="3"/>
      <c r="AE22" s="3"/>
      <c r="AF22" s="3"/>
    </row>
    <row r="23" spans="1:32" x14ac:dyDescent="0.35">
      <c r="B23" s="11"/>
      <c r="C23" s="11"/>
      <c r="D23" s="376"/>
      <c r="E23" s="376"/>
      <c r="F23" s="376"/>
      <c r="G23" s="376"/>
      <c r="H23" s="376"/>
      <c r="I23" s="376"/>
      <c r="J23" s="334"/>
      <c r="K23" s="377"/>
      <c r="L23" s="378"/>
      <c r="M23" s="378"/>
      <c r="N23" s="378"/>
      <c r="O23" s="378"/>
      <c r="P23" s="378"/>
      <c r="Q23" s="378"/>
      <c r="R23" s="379"/>
      <c r="S23" s="377"/>
      <c r="T23" s="378"/>
      <c r="U23" s="378"/>
      <c r="V23" s="378"/>
      <c r="W23" s="378"/>
      <c r="X23" s="378"/>
      <c r="Y23" s="378"/>
      <c r="Z23" s="378"/>
      <c r="AA23" s="379"/>
      <c r="AB23" s="3"/>
      <c r="AC23" s="3"/>
      <c r="AE23" s="3"/>
      <c r="AF23" s="3"/>
    </row>
    <row r="24" spans="1:32" ht="18.5" thickBot="1" x14ac:dyDescent="0.45">
      <c r="B24" s="11"/>
      <c r="C24" s="11"/>
      <c r="D24" s="11"/>
      <c r="E24" s="11"/>
      <c r="F24" s="11"/>
      <c r="G24" s="11"/>
      <c r="H24" s="380" t="s">
        <v>21</v>
      </c>
      <c r="I24" s="380"/>
      <c r="J24" s="334"/>
      <c r="K24" s="381">
        <f t="shared" ref="K24:Q24" si="3">SUM(K18:K22)</f>
        <v>58.333333333333336</v>
      </c>
      <c r="L24" s="381">
        <f t="shared" si="3"/>
        <v>58.333333333333336</v>
      </c>
      <c r="M24" s="381">
        <f t="shared" si="3"/>
        <v>58.333333333333336</v>
      </c>
      <c r="N24" s="381">
        <f t="shared" si="3"/>
        <v>175</v>
      </c>
      <c r="O24" s="382">
        <f t="shared" si="3"/>
        <v>58.333333333333336</v>
      </c>
      <c r="P24" s="381">
        <f t="shared" si="3"/>
        <v>58.333333333333336</v>
      </c>
      <c r="Q24" s="381">
        <f t="shared" si="3"/>
        <v>58.333333333333336</v>
      </c>
      <c r="R24" s="383">
        <f>SUM(R18:R22)</f>
        <v>175</v>
      </c>
      <c r="S24" s="383">
        <f t="shared" ref="S24:AA24" si="4">SUM(S18:S22)</f>
        <v>58.333333333333336</v>
      </c>
      <c r="T24" s="381">
        <f t="shared" si="4"/>
        <v>58.333333333333336</v>
      </c>
      <c r="U24" s="381">
        <f t="shared" si="4"/>
        <v>58.333333333333336</v>
      </c>
      <c r="V24" s="381">
        <f t="shared" si="4"/>
        <v>175</v>
      </c>
      <c r="W24" s="381">
        <f t="shared" si="4"/>
        <v>58.333333333333336</v>
      </c>
      <c r="X24" s="381">
        <f t="shared" si="4"/>
        <v>58.333333333333336</v>
      </c>
      <c r="Y24" s="381">
        <f t="shared" si="4"/>
        <v>58.333333333333336</v>
      </c>
      <c r="Z24" s="383">
        <f t="shared" si="4"/>
        <v>175</v>
      </c>
      <c r="AA24" s="383">
        <f t="shared" si="4"/>
        <v>700</v>
      </c>
      <c r="AB24" s="11"/>
      <c r="AC24" s="3"/>
      <c r="AE24" s="3"/>
      <c r="AF24" s="3"/>
    </row>
    <row r="25" spans="1:32" ht="18" x14ac:dyDescent="0.4">
      <c r="A25" s="302"/>
      <c r="J25" s="384"/>
      <c r="AB25" s="3"/>
      <c r="AC25" s="3"/>
      <c r="AE25" s="3"/>
      <c r="AF25" s="3"/>
    </row>
    <row r="26" spans="1:32" ht="18" x14ac:dyDescent="0.4">
      <c r="A26" s="302"/>
      <c r="AB26" s="3"/>
      <c r="AC26" s="3"/>
      <c r="AE26" s="3"/>
      <c r="AF26" s="3"/>
    </row>
    <row r="27" spans="1:32" ht="18" x14ac:dyDescent="0.4">
      <c r="A27" s="302"/>
      <c r="AB27" s="3"/>
      <c r="AC27" s="3"/>
      <c r="AE27" s="3"/>
      <c r="AF27" s="3"/>
    </row>
    <row r="28" spans="1:32" ht="18" x14ac:dyDescent="0.4">
      <c r="A28" s="385"/>
      <c r="AB28" s="3"/>
      <c r="AC28" s="3"/>
      <c r="AE28" s="3"/>
      <c r="AF28" s="3"/>
    </row>
    <row r="29" spans="1:32" ht="18" x14ac:dyDescent="0.4">
      <c r="A29" s="302"/>
    </row>
    <row r="30" spans="1:32" ht="18" x14ac:dyDescent="0.4">
      <c r="A30" s="302"/>
    </row>
    <row r="31" spans="1:32" ht="18" x14ac:dyDescent="0.4">
      <c r="A31" s="302"/>
    </row>
    <row r="32" spans="1:32" ht="18" x14ac:dyDescent="0.4">
      <c r="A32" s="302"/>
    </row>
    <row r="33" spans="1:1" ht="18" x14ac:dyDescent="0.4">
      <c r="A33" s="302"/>
    </row>
    <row r="34" spans="1:1" ht="18" x14ac:dyDescent="0.4">
      <c r="A34" s="302"/>
    </row>
    <row r="35" spans="1:1" ht="18" x14ac:dyDescent="0.4">
      <c r="A35" s="302"/>
    </row>
    <row r="36" spans="1:1" ht="18" x14ac:dyDescent="0.4">
      <c r="A36" s="302"/>
    </row>
    <row r="37" spans="1:1" ht="18" x14ac:dyDescent="0.4">
      <c r="A37" s="302"/>
    </row>
    <row r="38" spans="1:1" ht="18" x14ac:dyDescent="0.4">
      <c r="A38" s="302"/>
    </row>
    <row r="39" spans="1:1" ht="18" x14ac:dyDescent="0.4">
      <c r="A39" s="302"/>
    </row>
    <row r="40" spans="1:1" ht="18" x14ac:dyDescent="0.4">
      <c r="A40" s="302"/>
    </row>
    <row r="41" spans="1:1" ht="18" x14ac:dyDescent="0.4">
      <c r="A41" s="6"/>
    </row>
    <row r="42" spans="1:1" ht="18" x14ac:dyDescent="0.4">
      <c r="A42" s="6"/>
    </row>
    <row r="43" spans="1:1" ht="18" x14ac:dyDescent="0.4">
      <c r="A43" s="6"/>
    </row>
    <row r="44" spans="1:1" ht="18" x14ac:dyDescent="0.4">
      <c r="A44" s="6"/>
    </row>
    <row r="45" spans="1:1" ht="18" x14ac:dyDescent="0.4">
      <c r="A45" s="6"/>
    </row>
    <row r="46" spans="1:1" ht="18" x14ac:dyDescent="0.4">
      <c r="A46" s="6"/>
    </row>
    <row r="47" spans="1:1" ht="18" x14ac:dyDescent="0.4">
      <c r="A47" s="6"/>
    </row>
    <row r="48" spans="1:1" ht="18" x14ac:dyDescent="0.4">
      <c r="A48" s="6"/>
    </row>
    <row r="49" spans="1:1" ht="18" x14ac:dyDescent="0.4">
      <c r="A49" s="6"/>
    </row>
    <row r="50" spans="1:1" ht="18" x14ac:dyDescent="0.4">
      <c r="A50" s="6"/>
    </row>
    <row r="51" spans="1:1" ht="18" x14ac:dyDescent="0.4">
      <c r="A51" s="6"/>
    </row>
    <row r="52" spans="1:1" ht="18" x14ac:dyDescent="0.4">
      <c r="A52" s="6"/>
    </row>
  </sheetData>
  <sheetProtection algorithmName="SHA-512" hashValue="/Pa/YSNippWTO5Co65TTvCmabnu6jsmyKO7IR0s9P5UmVXtHwY17qhmCLbbeIvbAs0xlq1b+7ymtBGUbUd6gPA==" saltValue="RKV2L5hH9VLIZchaoDNN3A==" spinCount="100000" sheet="1" objects="1" scenarios="1" selectLockedCells="1"/>
  <mergeCells count="4">
    <mergeCell ref="B15:H16"/>
    <mergeCell ref="B17:H17"/>
    <mergeCell ref="A15:A16"/>
    <mergeCell ref="A5:A6"/>
  </mergeCells>
  <phoneticPr fontId="3" type="noConversion"/>
  <printOptions horizontalCentered="1"/>
  <pageMargins left="0.3" right="0.01" top="1.5" bottom="0.75" header="0" footer="0.5"/>
  <pageSetup scale="45" fitToWidth="2" fitToHeight="3" orientation="landscape" r:id="rId1"/>
  <headerFooter alignWithMargins="0">
    <oddFooter>&amp;L&amp;22&amp;D&amp;R&amp;14]</oddFooter>
  </headerFooter>
  <colBreaks count="1" manualBreakCount="1">
    <brk id="18" max="23" man="1"/>
  </colBreaks>
  <ignoredErrors>
    <ignoredError sqref="T1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I73"/>
  <sheetViews>
    <sheetView showGridLines="0" zoomScale="47" zoomScaleNormal="47" zoomScaleSheetLayoutView="50" workbookViewId="0">
      <selection activeCell="B3" sqref="B3"/>
    </sheetView>
  </sheetViews>
  <sheetFormatPr defaultColWidth="9.1796875" defaultRowHeight="29.5" x14ac:dyDescent="0.55000000000000004"/>
  <cols>
    <col min="1" max="1" width="8.81640625" style="49" customWidth="1"/>
    <col min="2" max="2" width="97.1796875" style="49" customWidth="1"/>
    <col min="3" max="3" width="28.54296875" style="49" customWidth="1"/>
    <col min="4" max="4" width="13.26953125" style="49" hidden="1" customWidth="1"/>
    <col min="5" max="5" width="18.81640625" style="49" customWidth="1"/>
    <col min="6" max="6" width="19.54296875" style="49" customWidth="1"/>
    <col min="7" max="7" width="21.26953125" style="49" hidden="1" customWidth="1"/>
    <col min="8" max="8" width="11.54296875" style="49" hidden="1" customWidth="1"/>
    <col min="9" max="9" width="31" style="49" customWidth="1"/>
    <col min="10" max="10" width="1.453125" style="49" customWidth="1"/>
    <col min="11" max="11" width="33.81640625" style="49" bestFit="1" customWidth="1"/>
    <col min="12" max="13" width="33.26953125" style="49" bestFit="1" customWidth="1"/>
    <col min="14" max="14" width="33.7265625" style="49" bestFit="1" customWidth="1"/>
    <col min="15" max="16" width="33.26953125" style="49" bestFit="1" customWidth="1"/>
    <col min="17" max="17" width="31.7265625" style="49" customWidth="1"/>
    <col min="18" max="18" width="33.7265625" style="49" bestFit="1" customWidth="1"/>
    <col min="19" max="19" width="38" style="49" bestFit="1" customWidth="1"/>
    <col min="20" max="20" width="38" style="49" customWidth="1"/>
    <col min="21" max="25" width="31.7265625" style="49" customWidth="1"/>
    <col min="26" max="26" width="38.1796875" style="49" bestFit="1" customWidth="1"/>
    <col min="27" max="27" width="42.54296875" style="49" bestFit="1" customWidth="1"/>
    <col min="28" max="28" width="29.7265625" style="51" bestFit="1" customWidth="1"/>
    <col min="29" max="29" width="21.81640625" style="49" bestFit="1" customWidth="1"/>
    <col min="30" max="30" width="15" style="49" bestFit="1" customWidth="1"/>
    <col min="31" max="31" width="12.1796875" style="388" bestFit="1" customWidth="1"/>
    <col min="32" max="32" width="9.1796875" style="49" customWidth="1"/>
    <col min="33" max="33" width="12.1796875" style="388" bestFit="1" customWidth="1"/>
    <col min="34" max="34" width="11.54296875" style="388" bestFit="1" customWidth="1"/>
    <col min="35" max="35" width="12.1796875" style="388" bestFit="1" customWidth="1"/>
    <col min="36" max="16384" width="9.1796875" style="49"/>
  </cols>
  <sheetData>
    <row r="1" spans="2:35" ht="30" thickBot="1" x14ac:dyDescent="0.6"/>
    <row r="2" spans="2:35" ht="34.9" customHeight="1" x14ac:dyDescent="0.6">
      <c r="B2" s="389" t="s">
        <v>25</v>
      </c>
      <c r="C2" s="389"/>
      <c r="D2" s="389"/>
      <c r="E2" s="389"/>
      <c r="F2" s="389"/>
      <c r="G2" s="389"/>
      <c r="H2" s="389"/>
      <c r="L2" s="512" t="s">
        <v>18</v>
      </c>
      <c r="M2" s="513"/>
      <c r="N2" s="513"/>
      <c r="O2" s="504" t="str">
        <f>Medicaid!B6</f>
        <v>9/1/20_ _</v>
      </c>
      <c r="P2" s="505"/>
      <c r="T2" s="512" t="s">
        <v>18</v>
      </c>
      <c r="U2" s="513"/>
      <c r="V2" s="513"/>
      <c r="W2" s="504" t="str">
        <f>Medicaid!B6</f>
        <v>9/1/20_ _</v>
      </c>
      <c r="X2" s="505"/>
    </row>
    <row r="3" spans="2:35" ht="34.9" customHeight="1" x14ac:dyDescent="0.6">
      <c r="B3" s="48" t="s">
        <v>190</v>
      </c>
      <c r="C3" s="389"/>
      <c r="D3" s="389"/>
      <c r="E3" s="389"/>
      <c r="F3" s="389"/>
      <c r="G3" s="389"/>
      <c r="H3" s="389"/>
      <c r="L3" s="506" t="s">
        <v>54</v>
      </c>
      <c r="M3" s="507"/>
      <c r="N3" s="507"/>
      <c r="O3" s="508" t="str">
        <f>Medicaid!B7</f>
        <v>1 - FY 20_ _</v>
      </c>
      <c r="P3" s="509"/>
      <c r="T3" s="506" t="s">
        <v>54</v>
      </c>
      <c r="U3" s="507"/>
      <c r="V3" s="507"/>
      <c r="W3" s="508" t="str">
        <f>Medicaid!B7</f>
        <v>1 - FY 20_ _</v>
      </c>
      <c r="X3" s="509"/>
    </row>
    <row r="4" spans="2:35" ht="34.9" customHeight="1" x14ac:dyDescent="0.6">
      <c r="B4" s="50" t="s">
        <v>193</v>
      </c>
      <c r="C4" s="390"/>
      <c r="D4" s="390"/>
      <c r="E4" s="390"/>
      <c r="F4" s="390"/>
      <c r="G4" s="390"/>
      <c r="H4" s="390"/>
      <c r="L4" s="506" t="s">
        <v>55</v>
      </c>
      <c r="M4" s="507"/>
      <c r="N4" s="507"/>
      <c r="O4" s="510" t="str">
        <f>Medicaid!B8</f>
        <v xml:space="preserve"> 696- TC- _ _ - _ _- L_ _ _</v>
      </c>
      <c r="P4" s="511"/>
      <c r="T4" s="506" t="s">
        <v>55</v>
      </c>
      <c r="U4" s="507"/>
      <c r="V4" s="507"/>
      <c r="W4" s="510" t="str">
        <f>Medicaid!B8</f>
        <v xml:space="preserve"> 696- TC- _ _ - _ _- L_ _ _</v>
      </c>
      <c r="X4" s="511"/>
    </row>
    <row r="5" spans="2:35" s="51" customFormat="1" ht="34.9" customHeight="1" x14ac:dyDescent="0.6">
      <c r="B5" s="50" t="s">
        <v>171</v>
      </c>
      <c r="C5" s="390"/>
      <c r="D5" s="390"/>
      <c r="E5" s="390"/>
      <c r="F5" s="390"/>
      <c r="G5" s="390"/>
      <c r="H5" s="390"/>
      <c r="L5" s="506" t="s">
        <v>24</v>
      </c>
      <c r="M5" s="507"/>
      <c r="N5" s="507"/>
      <c r="O5" s="508" t="str">
        <f>Medicaid!B9</f>
        <v xml:space="preserve">    *</v>
      </c>
      <c r="P5" s="511"/>
      <c r="T5" s="506" t="s">
        <v>24</v>
      </c>
      <c r="U5" s="507"/>
      <c r="V5" s="507"/>
      <c r="W5" s="508" t="str">
        <f>Medicaid!B9</f>
        <v xml:space="preserve">    *</v>
      </c>
      <c r="X5" s="511"/>
      <c r="AE5" s="391"/>
      <c r="AG5" s="391"/>
      <c r="AH5" s="391"/>
      <c r="AI5" s="391"/>
    </row>
    <row r="6" spans="2:35" s="51" customFormat="1" ht="34.9" customHeight="1" x14ac:dyDescent="0.6">
      <c r="B6" s="390"/>
      <c r="C6" s="390"/>
      <c r="D6" s="390"/>
      <c r="E6" s="390"/>
      <c r="F6" s="390"/>
      <c r="G6" s="390"/>
      <c r="H6" s="390"/>
      <c r="L6" s="506" t="s">
        <v>22</v>
      </c>
      <c r="M6" s="507"/>
      <c r="N6" s="507"/>
      <c r="O6" s="514" t="str">
        <f>Medicaid!B10</f>
        <v xml:space="preserve">     *</v>
      </c>
      <c r="P6" s="515"/>
      <c r="T6" s="506" t="s">
        <v>22</v>
      </c>
      <c r="U6" s="507"/>
      <c r="V6" s="507"/>
      <c r="W6" s="514" t="str">
        <f>Medicaid!B10</f>
        <v xml:space="preserve">     *</v>
      </c>
      <c r="X6" s="515"/>
      <c r="AE6" s="391"/>
      <c r="AG6" s="391"/>
      <c r="AH6" s="391"/>
      <c r="AI6" s="391"/>
    </row>
    <row r="7" spans="2:35" s="51" customFormat="1" ht="34.9" customHeight="1" thickBot="1" x14ac:dyDescent="0.65">
      <c r="B7" s="392"/>
      <c r="C7" s="393"/>
      <c r="D7" s="394"/>
      <c r="E7" s="395"/>
      <c r="F7" s="395"/>
      <c r="G7" s="395"/>
      <c r="H7" s="395"/>
      <c r="I7" s="396"/>
      <c r="L7" s="516" t="s">
        <v>23</v>
      </c>
      <c r="M7" s="517"/>
      <c r="N7" s="517"/>
      <c r="O7" s="518" t="str">
        <f>Medicaid!B11</f>
        <v xml:space="preserve">       *</v>
      </c>
      <c r="P7" s="519"/>
      <c r="T7" s="516" t="s">
        <v>23</v>
      </c>
      <c r="U7" s="517"/>
      <c r="V7" s="517"/>
      <c r="W7" s="518" t="str">
        <f>Medicaid!B11</f>
        <v xml:space="preserve">       *</v>
      </c>
      <c r="X7" s="519"/>
      <c r="AE7" s="391"/>
      <c r="AG7" s="391"/>
      <c r="AH7" s="391"/>
      <c r="AI7" s="391"/>
    </row>
    <row r="8" spans="2:35" s="132" customFormat="1" ht="34.9" customHeight="1" thickBot="1" x14ac:dyDescent="0.65">
      <c r="B8" s="392"/>
      <c r="C8" s="393"/>
      <c r="D8" s="394"/>
      <c r="E8" s="395"/>
      <c r="F8" s="395"/>
      <c r="G8" s="395"/>
      <c r="H8" s="395"/>
      <c r="I8" s="397"/>
      <c r="L8" s="398"/>
      <c r="M8" s="398"/>
      <c r="N8" s="398"/>
      <c r="O8" s="395"/>
      <c r="P8" s="399"/>
      <c r="S8" s="400"/>
      <c r="T8" s="398"/>
      <c r="U8" s="398"/>
      <c r="V8" s="398"/>
      <c r="W8" s="395"/>
      <c r="X8" s="399"/>
      <c r="AE8" s="401"/>
      <c r="AG8" s="401"/>
      <c r="AH8" s="401"/>
      <c r="AI8" s="401"/>
    </row>
    <row r="9" spans="2:35" s="54" customFormat="1" ht="36" customHeight="1" x14ac:dyDescent="0.6">
      <c r="B9" s="520" t="s">
        <v>190</v>
      </c>
      <c r="C9" s="402" t="s">
        <v>5</v>
      </c>
      <c r="D9" s="403" t="s">
        <v>121</v>
      </c>
      <c r="E9" s="403" t="s">
        <v>78</v>
      </c>
      <c r="F9" s="403" t="s">
        <v>79</v>
      </c>
      <c r="G9" s="403" t="s">
        <v>80</v>
      </c>
      <c r="H9" s="403" t="s">
        <v>105</v>
      </c>
      <c r="I9" s="402" t="s">
        <v>6</v>
      </c>
      <c r="J9" s="404"/>
      <c r="K9" s="52" t="s">
        <v>175</v>
      </c>
      <c r="L9" s="53" t="s">
        <v>176</v>
      </c>
      <c r="M9" s="52" t="s">
        <v>177</v>
      </c>
      <c r="N9" s="405" t="s">
        <v>9</v>
      </c>
      <c r="O9" s="52" t="s">
        <v>178</v>
      </c>
      <c r="P9" s="52" t="s">
        <v>179</v>
      </c>
      <c r="Q9" s="52" t="s">
        <v>180</v>
      </c>
      <c r="R9" s="405" t="s">
        <v>13</v>
      </c>
      <c r="S9" s="53" t="s">
        <v>182</v>
      </c>
      <c r="T9" s="52" t="s">
        <v>183</v>
      </c>
      <c r="U9" s="52" t="s">
        <v>181</v>
      </c>
      <c r="V9" s="405" t="s">
        <v>14</v>
      </c>
      <c r="W9" s="52" t="s">
        <v>184</v>
      </c>
      <c r="X9" s="52" t="s">
        <v>185</v>
      </c>
      <c r="Y9" s="52" t="s">
        <v>186</v>
      </c>
      <c r="Z9" s="405" t="s">
        <v>15</v>
      </c>
      <c r="AA9" s="52" t="s">
        <v>187</v>
      </c>
    </row>
    <row r="10" spans="2:35" s="54" customFormat="1" ht="30" x14ac:dyDescent="0.6">
      <c r="B10" s="521"/>
      <c r="C10" s="55" t="s">
        <v>187</v>
      </c>
      <c r="D10" s="407" t="s">
        <v>122</v>
      </c>
      <c r="E10" s="407" t="s">
        <v>81</v>
      </c>
      <c r="F10" s="407" t="s">
        <v>81</v>
      </c>
      <c r="G10" s="407" t="s">
        <v>81</v>
      </c>
      <c r="H10" s="407" t="s">
        <v>81</v>
      </c>
      <c r="I10" s="406" t="s">
        <v>7</v>
      </c>
      <c r="J10" s="408"/>
      <c r="K10" s="406" t="s">
        <v>10</v>
      </c>
      <c r="L10" s="409" t="s">
        <v>10</v>
      </c>
      <c r="M10" s="406" t="s">
        <v>10</v>
      </c>
      <c r="N10" s="410" t="s">
        <v>11</v>
      </c>
      <c r="O10" s="406" t="s">
        <v>10</v>
      </c>
      <c r="P10" s="406" t="s">
        <v>10</v>
      </c>
      <c r="Q10" s="406" t="s">
        <v>10</v>
      </c>
      <c r="R10" s="410" t="s">
        <v>11</v>
      </c>
      <c r="S10" s="409" t="s">
        <v>10</v>
      </c>
      <c r="T10" s="406" t="s">
        <v>10</v>
      </c>
      <c r="U10" s="406" t="s">
        <v>10</v>
      </c>
      <c r="V10" s="410" t="s">
        <v>11</v>
      </c>
      <c r="W10" s="406" t="s">
        <v>10</v>
      </c>
      <c r="X10" s="406" t="s">
        <v>10</v>
      </c>
      <c r="Y10" s="406" t="s">
        <v>10</v>
      </c>
      <c r="Z10" s="410" t="s">
        <v>11</v>
      </c>
      <c r="AA10" s="406" t="s">
        <v>16</v>
      </c>
    </row>
    <row r="11" spans="2:35" s="54" customFormat="1" ht="30.5" thickBot="1" x14ac:dyDescent="0.65">
      <c r="B11" s="411"/>
      <c r="C11" s="412" t="s">
        <v>0</v>
      </c>
      <c r="D11" s="413"/>
      <c r="E11" s="413"/>
      <c r="F11" s="413"/>
      <c r="G11" s="413"/>
      <c r="H11" s="413"/>
      <c r="I11" s="412" t="s">
        <v>8</v>
      </c>
      <c r="J11" s="408"/>
      <c r="K11" s="412"/>
      <c r="L11" s="414"/>
      <c r="M11" s="412"/>
      <c r="N11" s="415" t="s">
        <v>12</v>
      </c>
      <c r="O11" s="412"/>
      <c r="P11" s="412"/>
      <c r="Q11" s="412"/>
      <c r="R11" s="415" t="s">
        <v>12</v>
      </c>
      <c r="S11" s="414"/>
      <c r="T11" s="412"/>
      <c r="U11" s="412"/>
      <c r="V11" s="415" t="s">
        <v>12</v>
      </c>
      <c r="W11" s="412"/>
      <c r="X11" s="412"/>
      <c r="Y11" s="412"/>
      <c r="Z11" s="415" t="s">
        <v>12</v>
      </c>
      <c r="AA11" s="412" t="s">
        <v>17</v>
      </c>
    </row>
    <row r="12" spans="2:35" s="54" customFormat="1" ht="30" x14ac:dyDescent="0.6">
      <c r="B12" s="416" t="s">
        <v>1</v>
      </c>
      <c r="C12" s="416"/>
      <c r="D12" s="416"/>
      <c r="E12" s="416"/>
      <c r="F12" s="416"/>
      <c r="G12" s="416"/>
      <c r="H12" s="416"/>
      <c r="I12" s="416"/>
      <c r="J12" s="417"/>
      <c r="K12" s="416"/>
      <c r="L12" s="418"/>
      <c r="M12" s="416"/>
      <c r="N12" s="419"/>
      <c r="O12" s="416"/>
      <c r="P12" s="416"/>
      <c r="Q12" s="416"/>
      <c r="R12" s="419"/>
      <c r="S12" s="418"/>
      <c r="T12" s="416"/>
      <c r="U12" s="416"/>
      <c r="V12" s="419"/>
      <c r="W12" s="416"/>
      <c r="X12" s="416"/>
      <c r="Y12" s="416"/>
      <c r="Z12" s="419"/>
      <c r="AA12" s="416"/>
    </row>
    <row r="13" spans="2:35" s="54" customFormat="1" ht="39.5" x14ac:dyDescent="0.75">
      <c r="B13" s="420" t="s">
        <v>33</v>
      </c>
      <c r="C13" s="56">
        <v>1000</v>
      </c>
      <c r="D13" s="56">
        <v>0</v>
      </c>
      <c r="E13" s="57">
        <v>0</v>
      </c>
      <c r="F13" s="57">
        <v>0</v>
      </c>
      <c r="G13" s="56">
        <v>0</v>
      </c>
      <c r="H13" s="56">
        <v>0</v>
      </c>
      <c r="I13" s="56">
        <f t="shared" ref="I13:I18" si="0">SUM(C13:H13)</f>
        <v>1000</v>
      </c>
      <c r="J13" s="117"/>
      <c r="K13" s="58">
        <f t="shared" ref="K13:K18" si="1">I13</f>
        <v>1000</v>
      </c>
      <c r="L13" s="58">
        <f>K13-K60</f>
        <v>1000</v>
      </c>
      <c r="M13" s="58">
        <f>L13-L60</f>
        <v>1000</v>
      </c>
      <c r="N13" s="59">
        <f>M13-M60</f>
        <v>1000</v>
      </c>
      <c r="O13" s="58">
        <f t="shared" ref="O13:O18" si="2">N13</f>
        <v>1000</v>
      </c>
      <c r="P13" s="58">
        <f>O13-O60</f>
        <v>1000</v>
      </c>
      <c r="Q13" s="58">
        <f>P13-P60</f>
        <v>1000</v>
      </c>
      <c r="R13" s="59">
        <f>Q13-Q60</f>
        <v>1000</v>
      </c>
      <c r="S13" s="60">
        <f t="shared" ref="S13:S18" si="3">R13</f>
        <v>1000</v>
      </c>
      <c r="T13" s="58">
        <f>S13-S60</f>
        <v>1000</v>
      </c>
      <c r="U13" s="58">
        <f>T13-T60</f>
        <v>1000</v>
      </c>
      <c r="V13" s="59">
        <f>U13-U60</f>
        <v>1000</v>
      </c>
      <c r="W13" s="58">
        <f t="shared" ref="W13:W18" si="4">V13</f>
        <v>1000</v>
      </c>
      <c r="X13" s="58">
        <f>W13-W60</f>
        <v>1000</v>
      </c>
      <c r="Y13" s="58">
        <f>X13-X60</f>
        <v>1000</v>
      </c>
      <c r="Z13" s="59">
        <f>Y13-Y60</f>
        <v>1000</v>
      </c>
      <c r="AA13" s="155">
        <f t="shared" ref="AA13:AA18" si="5">Z13</f>
        <v>1000</v>
      </c>
    </row>
    <row r="14" spans="2:35" s="54" customFormat="1" ht="39.5" x14ac:dyDescent="0.75">
      <c r="B14" s="421" t="s">
        <v>31</v>
      </c>
      <c r="C14" s="56">
        <v>0</v>
      </c>
      <c r="D14" s="56">
        <v>0</v>
      </c>
      <c r="E14" s="57">
        <v>0</v>
      </c>
      <c r="F14" s="57">
        <v>0</v>
      </c>
      <c r="G14" s="56">
        <v>0</v>
      </c>
      <c r="H14" s="56">
        <v>0</v>
      </c>
      <c r="I14" s="56">
        <f t="shared" si="0"/>
        <v>0</v>
      </c>
      <c r="J14" s="117"/>
      <c r="K14" s="58">
        <f t="shared" si="1"/>
        <v>0</v>
      </c>
      <c r="L14" s="58">
        <f t="shared" ref="L14:N18" si="6">K14-K55</f>
        <v>0</v>
      </c>
      <c r="M14" s="58">
        <f t="shared" si="6"/>
        <v>0</v>
      </c>
      <c r="N14" s="58">
        <f t="shared" si="6"/>
        <v>0</v>
      </c>
      <c r="O14" s="58">
        <f t="shared" si="2"/>
        <v>0</v>
      </c>
      <c r="P14" s="58">
        <f t="shared" ref="P14:R18" si="7">O14-O55</f>
        <v>0</v>
      </c>
      <c r="Q14" s="58">
        <f t="shared" si="7"/>
        <v>0</v>
      </c>
      <c r="R14" s="58">
        <f t="shared" si="7"/>
        <v>0</v>
      </c>
      <c r="S14" s="60">
        <f t="shared" si="3"/>
        <v>0</v>
      </c>
      <c r="T14" s="58">
        <f t="shared" ref="T14:V18" si="8">S14-S55</f>
        <v>0</v>
      </c>
      <c r="U14" s="58">
        <f t="shared" si="8"/>
        <v>0</v>
      </c>
      <c r="V14" s="58">
        <f t="shared" si="8"/>
        <v>0</v>
      </c>
      <c r="W14" s="58">
        <f t="shared" si="4"/>
        <v>0</v>
      </c>
      <c r="X14" s="58">
        <f t="shared" ref="X14:Z18" si="9">W14-W55</f>
        <v>0</v>
      </c>
      <c r="Y14" s="58">
        <f t="shared" si="9"/>
        <v>0</v>
      </c>
      <c r="Z14" s="58">
        <f t="shared" si="9"/>
        <v>0</v>
      </c>
      <c r="AA14" s="155">
        <f t="shared" si="5"/>
        <v>0</v>
      </c>
    </row>
    <row r="15" spans="2:35" s="54" customFormat="1" ht="39.5" x14ac:dyDescent="0.75">
      <c r="B15" s="421" t="s">
        <v>116</v>
      </c>
      <c r="C15" s="61">
        <v>500</v>
      </c>
      <c r="D15" s="61">
        <v>0</v>
      </c>
      <c r="E15" s="62">
        <v>0</v>
      </c>
      <c r="F15" s="62">
        <v>0</v>
      </c>
      <c r="G15" s="61">
        <v>0</v>
      </c>
      <c r="H15" s="61">
        <v>0</v>
      </c>
      <c r="I15" s="56">
        <f t="shared" si="0"/>
        <v>500</v>
      </c>
      <c r="J15" s="117"/>
      <c r="K15" s="58">
        <f t="shared" si="1"/>
        <v>500</v>
      </c>
      <c r="L15" s="63">
        <f t="shared" si="6"/>
        <v>500</v>
      </c>
      <c r="M15" s="63">
        <f t="shared" si="6"/>
        <v>500</v>
      </c>
      <c r="N15" s="63">
        <f t="shared" si="6"/>
        <v>500</v>
      </c>
      <c r="O15" s="58">
        <f t="shared" si="2"/>
        <v>500</v>
      </c>
      <c r="P15" s="63">
        <f t="shared" si="7"/>
        <v>500</v>
      </c>
      <c r="Q15" s="63">
        <f t="shared" si="7"/>
        <v>500</v>
      </c>
      <c r="R15" s="63">
        <f t="shared" si="7"/>
        <v>500</v>
      </c>
      <c r="S15" s="60">
        <f t="shared" si="3"/>
        <v>500</v>
      </c>
      <c r="T15" s="63">
        <f t="shared" si="8"/>
        <v>500</v>
      </c>
      <c r="U15" s="63">
        <f t="shared" si="8"/>
        <v>500</v>
      </c>
      <c r="V15" s="63">
        <f t="shared" si="8"/>
        <v>500</v>
      </c>
      <c r="W15" s="58">
        <f t="shared" si="4"/>
        <v>500</v>
      </c>
      <c r="X15" s="63">
        <f t="shared" si="9"/>
        <v>500</v>
      </c>
      <c r="Y15" s="63">
        <f t="shared" si="9"/>
        <v>500</v>
      </c>
      <c r="Z15" s="63">
        <f t="shared" si="9"/>
        <v>500</v>
      </c>
      <c r="AA15" s="156">
        <f t="shared" si="5"/>
        <v>500</v>
      </c>
    </row>
    <row r="16" spans="2:35" s="54" customFormat="1" ht="39.5" x14ac:dyDescent="0.75">
      <c r="B16" s="421" t="s">
        <v>115</v>
      </c>
      <c r="C16" s="61">
        <v>200</v>
      </c>
      <c r="D16" s="61">
        <v>0</v>
      </c>
      <c r="E16" s="62">
        <v>0</v>
      </c>
      <c r="F16" s="62">
        <v>0</v>
      </c>
      <c r="G16" s="61">
        <v>0</v>
      </c>
      <c r="H16" s="61">
        <v>0</v>
      </c>
      <c r="I16" s="56">
        <f t="shared" si="0"/>
        <v>200</v>
      </c>
      <c r="J16" s="117"/>
      <c r="K16" s="58">
        <f t="shared" si="1"/>
        <v>200</v>
      </c>
      <c r="L16" s="63">
        <f t="shared" si="6"/>
        <v>200</v>
      </c>
      <c r="M16" s="63">
        <f t="shared" si="6"/>
        <v>200</v>
      </c>
      <c r="N16" s="63">
        <f t="shared" si="6"/>
        <v>200</v>
      </c>
      <c r="O16" s="58">
        <f t="shared" si="2"/>
        <v>200</v>
      </c>
      <c r="P16" s="63">
        <f t="shared" si="7"/>
        <v>200</v>
      </c>
      <c r="Q16" s="63">
        <f t="shared" si="7"/>
        <v>200</v>
      </c>
      <c r="R16" s="63">
        <f t="shared" si="7"/>
        <v>200</v>
      </c>
      <c r="S16" s="60">
        <f t="shared" si="3"/>
        <v>200</v>
      </c>
      <c r="T16" s="63">
        <f t="shared" si="8"/>
        <v>200</v>
      </c>
      <c r="U16" s="63">
        <f t="shared" si="8"/>
        <v>200</v>
      </c>
      <c r="V16" s="63">
        <f t="shared" si="8"/>
        <v>200</v>
      </c>
      <c r="W16" s="58">
        <f t="shared" si="4"/>
        <v>200</v>
      </c>
      <c r="X16" s="63">
        <f t="shared" si="9"/>
        <v>200</v>
      </c>
      <c r="Y16" s="63">
        <f t="shared" si="9"/>
        <v>200</v>
      </c>
      <c r="Z16" s="63">
        <f t="shared" si="9"/>
        <v>200</v>
      </c>
      <c r="AA16" s="156">
        <f t="shared" si="5"/>
        <v>200</v>
      </c>
    </row>
    <row r="17" spans="2:35" s="54" customFormat="1" ht="39.5" x14ac:dyDescent="0.75">
      <c r="B17" s="422" t="s">
        <v>150</v>
      </c>
      <c r="C17" s="471">
        <v>0</v>
      </c>
      <c r="D17" s="423">
        <v>0</v>
      </c>
      <c r="E17" s="64">
        <v>0</v>
      </c>
      <c r="F17" s="64">
        <v>0</v>
      </c>
      <c r="G17" s="423">
        <v>0</v>
      </c>
      <c r="H17" s="423">
        <v>0</v>
      </c>
      <c r="I17" s="65">
        <f t="shared" si="0"/>
        <v>0</v>
      </c>
      <c r="J17" s="117"/>
      <c r="K17" s="66">
        <f t="shared" si="1"/>
        <v>0</v>
      </c>
      <c r="L17" s="67">
        <f t="shared" si="6"/>
        <v>0</v>
      </c>
      <c r="M17" s="67">
        <f t="shared" si="6"/>
        <v>0</v>
      </c>
      <c r="N17" s="67">
        <f t="shared" si="6"/>
        <v>0</v>
      </c>
      <c r="O17" s="66">
        <f t="shared" si="2"/>
        <v>0</v>
      </c>
      <c r="P17" s="67">
        <f t="shared" si="7"/>
        <v>0</v>
      </c>
      <c r="Q17" s="67">
        <f t="shared" si="7"/>
        <v>0</v>
      </c>
      <c r="R17" s="67">
        <f t="shared" si="7"/>
        <v>0</v>
      </c>
      <c r="S17" s="68">
        <f t="shared" si="3"/>
        <v>0</v>
      </c>
      <c r="T17" s="67">
        <f t="shared" si="8"/>
        <v>0</v>
      </c>
      <c r="U17" s="67">
        <f t="shared" si="8"/>
        <v>0</v>
      </c>
      <c r="V17" s="67">
        <f t="shared" si="8"/>
        <v>0</v>
      </c>
      <c r="W17" s="66">
        <f t="shared" si="4"/>
        <v>0</v>
      </c>
      <c r="X17" s="67">
        <f t="shared" si="9"/>
        <v>0</v>
      </c>
      <c r="Y17" s="67">
        <f t="shared" si="9"/>
        <v>0</v>
      </c>
      <c r="Z17" s="67">
        <f t="shared" si="9"/>
        <v>0</v>
      </c>
      <c r="AA17" s="157">
        <f t="shared" si="5"/>
        <v>0</v>
      </c>
      <c r="AB17" s="69"/>
    </row>
    <row r="18" spans="2:35" s="69" customFormat="1" ht="40" thickBot="1" x14ac:dyDescent="0.8">
      <c r="B18" s="424" t="s">
        <v>30</v>
      </c>
      <c r="C18" s="472">
        <v>0</v>
      </c>
      <c r="D18" s="423">
        <v>0</v>
      </c>
      <c r="E18" s="64">
        <v>0</v>
      </c>
      <c r="F18" s="64">
        <v>0</v>
      </c>
      <c r="G18" s="423">
        <v>0</v>
      </c>
      <c r="H18" s="423">
        <v>0</v>
      </c>
      <c r="I18" s="65">
        <f t="shared" si="0"/>
        <v>0</v>
      </c>
      <c r="J18" s="117"/>
      <c r="K18" s="70">
        <f t="shared" si="1"/>
        <v>0</v>
      </c>
      <c r="L18" s="71">
        <f t="shared" si="6"/>
        <v>0</v>
      </c>
      <c r="M18" s="71">
        <f t="shared" si="6"/>
        <v>0</v>
      </c>
      <c r="N18" s="72">
        <f t="shared" si="6"/>
        <v>0</v>
      </c>
      <c r="O18" s="73">
        <f t="shared" si="2"/>
        <v>0</v>
      </c>
      <c r="P18" s="71">
        <f t="shared" si="7"/>
        <v>0</v>
      </c>
      <c r="Q18" s="71">
        <f t="shared" si="7"/>
        <v>0</v>
      </c>
      <c r="R18" s="72">
        <f t="shared" si="7"/>
        <v>0</v>
      </c>
      <c r="S18" s="74">
        <f t="shared" si="3"/>
        <v>0</v>
      </c>
      <c r="T18" s="71">
        <f t="shared" si="8"/>
        <v>0</v>
      </c>
      <c r="U18" s="71">
        <f t="shared" si="8"/>
        <v>0</v>
      </c>
      <c r="V18" s="72">
        <f t="shared" si="8"/>
        <v>0</v>
      </c>
      <c r="W18" s="73">
        <f t="shared" si="4"/>
        <v>0</v>
      </c>
      <c r="X18" s="71">
        <f t="shared" si="9"/>
        <v>0</v>
      </c>
      <c r="Y18" s="71">
        <f t="shared" si="9"/>
        <v>0</v>
      </c>
      <c r="Z18" s="72">
        <f t="shared" si="9"/>
        <v>0</v>
      </c>
      <c r="AA18" s="158">
        <f t="shared" si="5"/>
        <v>0</v>
      </c>
    </row>
    <row r="19" spans="2:35" s="141" customFormat="1" ht="42" customHeight="1" x14ac:dyDescent="0.75">
      <c r="B19" s="425" t="s">
        <v>3</v>
      </c>
      <c r="C19" s="137">
        <f t="shared" ref="C19:I19" si="10">SUM(C13:C18)</f>
        <v>1700</v>
      </c>
      <c r="D19" s="137">
        <f t="shared" si="10"/>
        <v>0</v>
      </c>
      <c r="E19" s="137">
        <f t="shared" si="10"/>
        <v>0</v>
      </c>
      <c r="F19" s="137">
        <f t="shared" si="10"/>
        <v>0</v>
      </c>
      <c r="G19" s="137">
        <f t="shared" si="10"/>
        <v>0</v>
      </c>
      <c r="H19" s="137">
        <f t="shared" si="10"/>
        <v>0</v>
      </c>
      <c r="I19" s="173">
        <f t="shared" si="10"/>
        <v>1700</v>
      </c>
      <c r="J19" s="426"/>
      <c r="K19" s="138">
        <f t="shared" ref="K19:AA19" si="11">SUM(K13:K18)</f>
        <v>1700</v>
      </c>
      <c r="L19" s="139">
        <f t="shared" si="11"/>
        <v>1700</v>
      </c>
      <c r="M19" s="138">
        <f t="shared" si="11"/>
        <v>1700</v>
      </c>
      <c r="N19" s="138">
        <f t="shared" si="11"/>
        <v>1700</v>
      </c>
      <c r="O19" s="140">
        <f t="shared" si="11"/>
        <v>1700</v>
      </c>
      <c r="P19" s="138">
        <f t="shared" si="11"/>
        <v>1700</v>
      </c>
      <c r="Q19" s="138">
        <f t="shared" si="11"/>
        <v>1700</v>
      </c>
      <c r="R19" s="138">
        <f t="shared" si="11"/>
        <v>1700</v>
      </c>
      <c r="S19" s="139">
        <f t="shared" si="11"/>
        <v>1700</v>
      </c>
      <c r="T19" s="138">
        <f t="shared" si="11"/>
        <v>1700</v>
      </c>
      <c r="U19" s="138">
        <f t="shared" si="11"/>
        <v>1700</v>
      </c>
      <c r="V19" s="138">
        <f t="shared" si="11"/>
        <v>1700</v>
      </c>
      <c r="W19" s="138">
        <f t="shared" si="11"/>
        <v>1700</v>
      </c>
      <c r="X19" s="138">
        <f t="shared" si="11"/>
        <v>1700</v>
      </c>
      <c r="Y19" s="138">
        <f t="shared" si="11"/>
        <v>1700</v>
      </c>
      <c r="Z19" s="174">
        <f t="shared" si="11"/>
        <v>1700</v>
      </c>
      <c r="AA19" s="159">
        <f t="shared" si="11"/>
        <v>1700</v>
      </c>
    </row>
    <row r="20" spans="2:35" s="54" customFormat="1" ht="37.5" customHeight="1" x14ac:dyDescent="0.8">
      <c r="B20" s="427" t="s">
        <v>145</v>
      </c>
      <c r="C20" s="428"/>
      <c r="D20" s="429"/>
      <c r="E20" s="429"/>
      <c r="F20" s="430"/>
      <c r="G20" s="430"/>
      <c r="H20" s="431"/>
      <c r="I20" s="432"/>
      <c r="J20" s="117"/>
      <c r="K20" s="433"/>
      <c r="L20" s="434"/>
      <c r="M20" s="434"/>
      <c r="N20" s="434"/>
      <c r="O20" s="434"/>
      <c r="P20" s="434"/>
      <c r="Q20" s="434"/>
      <c r="R20" s="435"/>
      <c r="S20" s="434"/>
      <c r="T20" s="434"/>
      <c r="U20" s="434"/>
      <c r="V20" s="434"/>
      <c r="W20" s="434"/>
      <c r="X20" s="434"/>
      <c r="Y20" s="434"/>
      <c r="Z20" s="434"/>
      <c r="AA20" s="436"/>
      <c r="AB20" s="69"/>
    </row>
    <row r="21" spans="2:35" s="82" customFormat="1" ht="40" x14ac:dyDescent="0.8">
      <c r="B21" s="437" t="s">
        <v>34</v>
      </c>
      <c r="C21" s="75"/>
      <c r="D21" s="76"/>
      <c r="E21" s="76"/>
      <c r="F21" s="77"/>
      <c r="G21" s="77"/>
      <c r="H21" s="77"/>
      <c r="I21" s="78"/>
      <c r="J21" s="117"/>
      <c r="K21" s="80"/>
      <c r="L21" s="81"/>
      <c r="M21" s="79"/>
      <c r="N21" s="79"/>
      <c r="O21" s="79"/>
      <c r="P21" s="79"/>
      <c r="Q21" s="79"/>
      <c r="R21" s="80"/>
      <c r="S21" s="81"/>
      <c r="T21" s="79"/>
      <c r="U21" s="79"/>
      <c r="V21" s="79"/>
      <c r="W21" s="80"/>
      <c r="X21" s="80"/>
      <c r="Y21" s="79"/>
      <c r="Z21" s="79"/>
      <c r="AA21" s="160"/>
    </row>
    <row r="22" spans="2:35" ht="34.15" customHeight="1" x14ac:dyDescent="0.75">
      <c r="B22" s="421" t="s">
        <v>69</v>
      </c>
      <c r="C22" s="83">
        <v>700</v>
      </c>
      <c r="D22" s="83">
        <v>0</v>
      </c>
      <c r="E22" s="84">
        <v>0</v>
      </c>
      <c r="F22" s="84">
        <v>0</v>
      </c>
      <c r="G22" s="83">
        <v>0</v>
      </c>
      <c r="H22" s="83">
        <v>0</v>
      </c>
      <c r="I22" s="83">
        <f>SUM(C22:H22)</f>
        <v>700</v>
      </c>
      <c r="J22" s="117"/>
      <c r="K22" s="85">
        <v>0</v>
      </c>
      <c r="L22" s="87">
        <v>0</v>
      </c>
      <c r="M22" s="86">
        <v>0</v>
      </c>
      <c r="N22" s="147">
        <f>+I22-K22-L22-M22</f>
        <v>700</v>
      </c>
      <c r="O22" s="86">
        <v>0</v>
      </c>
      <c r="P22" s="86">
        <v>0</v>
      </c>
      <c r="Q22" s="86">
        <v>0</v>
      </c>
      <c r="R22" s="147">
        <f>+N22-O22-P22-Q22</f>
        <v>700</v>
      </c>
      <c r="S22" s="87">
        <v>0</v>
      </c>
      <c r="T22" s="86">
        <v>0</v>
      </c>
      <c r="U22" s="86">
        <v>0</v>
      </c>
      <c r="V22" s="147">
        <f>+R22-S22-T22-U22</f>
        <v>700</v>
      </c>
      <c r="W22" s="86">
        <v>0</v>
      </c>
      <c r="X22" s="86">
        <v>0</v>
      </c>
      <c r="Y22" s="86">
        <v>0</v>
      </c>
      <c r="Z22" s="147">
        <f>+V22-W22-X22-Y22</f>
        <v>700</v>
      </c>
      <c r="AA22" s="161">
        <f>+K22+L22+M22+O22+P22+Q22+S22+T22+U22+W22+X22+Y22</f>
        <v>0</v>
      </c>
      <c r="AB22" s="49"/>
      <c r="AE22" s="49"/>
      <c r="AG22" s="49"/>
      <c r="AH22" s="49"/>
      <c r="AI22" s="49"/>
    </row>
    <row r="23" spans="2:35" ht="40" thickBot="1" x14ac:dyDescent="0.8">
      <c r="B23" s="421" t="s">
        <v>35</v>
      </c>
      <c r="C23" s="89">
        <v>0</v>
      </c>
      <c r="D23" s="88">
        <v>0</v>
      </c>
      <c r="E23" s="89">
        <v>0</v>
      </c>
      <c r="F23" s="90">
        <v>0</v>
      </c>
      <c r="G23" s="91">
        <v>0</v>
      </c>
      <c r="H23" s="91">
        <v>0</v>
      </c>
      <c r="I23" s="91">
        <f>SUM(C23:H23)</f>
        <v>0</v>
      </c>
      <c r="J23" s="117"/>
      <c r="K23" s="92">
        <v>0</v>
      </c>
      <c r="L23" s="93">
        <v>0</v>
      </c>
      <c r="M23" s="92">
        <v>0</v>
      </c>
      <c r="N23" s="148">
        <f>+I23-K23-L23-M23</f>
        <v>0</v>
      </c>
      <c r="O23" s="438"/>
      <c r="P23" s="92">
        <v>0</v>
      </c>
      <c r="Q23" s="92">
        <v>0</v>
      </c>
      <c r="R23" s="148">
        <f>+N23-O23-P23-Q23</f>
        <v>0</v>
      </c>
      <c r="S23" s="93">
        <v>0</v>
      </c>
      <c r="T23" s="92">
        <v>0</v>
      </c>
      <c r="U23" s="94">
        <v>0</v>
      </c>
      <c r="V23" s="148">
        <f>+R23-S23-T23-U23</f>
        <v>0</v>
      </c>
      <c r="W23" s="92">
        <v>0</v>
      </c>
      <c r="X23" s="92">
        <v>0</v>
      </c>
      <c r="Y23" s="92">
        <v>0</v>
      </c>
      <c r="Z23" s="148">
        <f>+V23-W23-X23-Y23</f>
        <v>0</v>
      </c>
      <c r="AA23" s="162">
        <f>+K23+L23+M23+O23+P23+Q23+S23+T23+U23+W23+X23+Y23</f>
        <v>0</v>
      </c>
      <c r="AB23" s="51" t="s">
        <v>28</v>
      </c>
      <c r="AC23" s="51" t="s">
        <v>28</v>
      </c>
      <c r="AE23" s="49"/>
      <c r="AG23" s="49"/>
      <c r="AH23" s="49"/>
      <c r="AI23" s="49"/>
    </row>
    <row r="24" spans="2:35" ht="39.5" x14ac:dyDescent="0.75">
      <c r="B24" s="421" t="s">
        <v>4</v>
      </c>
      <c r="C24" s="83">
        <f t="shared" ref="C24:I24" si="12">SUM(C22:C23)</f>
        <v>700</v>
      </c>
      <c r="D24" s="83">
        <f t="shared" si="12"/>
        <v>0</v>
      </c>
      <c r="E24" s="83">
        <f t="shared" si="12"/>
        <v>0</v>
      </c>
      <c r="F24" s="95">
        <f t="shared" si="12"/>
        <v>0</v>
      </c>
      <c r="G24" s="95">
        <f t="shared" si="12"/>
        <v>0</v>
      </c>
      <c r="H24" s="95">
        <f t="shared" si="12"/>
        <v>0</v>
      </c>
      <c r="I24" s="95">
        <f t="shared" si="12"/>
        <v>700</v>
      </c>
      <c r="J24" s="117"/>
      <c r="K24" s="96">
        <f>SUM(K22:K23)</f>
        <v>0</v>
      </c>
      <c r="L24" s="96">
        <f>SUM(L22:L23)</f>
        <v>0</v>
      </c>
      <c r="M24" s="96">
        <f>SUM(M22:M23)</f>
        <v>0</v>
      </c>
      <c r="N24" s="149">
        <f t="shared" ref="N24:AA24" si="13">SUM(N22:N23)</f>
        <v>700</v>
      </c>
      <c r="O24" s="97">
        <f t="shared" si="13"/>
        <v>0</v>
      </c>
      <c r="P24" s="97">
        <f t="shared" si="13"/>
        <v>0</v>
      </c>
      <c r="Q24" s="97">
        <f t="shared" si="13"/>
        <v>0</v>
      </c>
      <c r="R24" s="149">
        <f t="shared" si="13"/>
        <v>700</v>
      </c>
      <c r="S24" s="133">
        <f t="shared" si="13"/>
        <v>0</v>
      </c>
      <c r="T24" s="97">
        <f t="shared" si="13"/>
        <v>0</v>
      </c>
      <c r="U24" s="97">
        <f t="shared" si="13"/>
        <v>0</v>
      </c>
      <c r="V24" s="149">
        <f t="shared" si="13"/>
        <v>700</v>
      </c>
      <c r="W24" s="97">
        <f t="shared" si="13"/>
        <v>0</v>
      </c>
      <c r="X24" s="97">
        <f t="shared" si="13"/>
        <v>0</v>
      </c>
      <c r="Y24" s="97">
        <f t="shared" si="13"/>
        <v>0</v>
      </c>
      <c r="Z24" s="149">
        <f t="shared" si="13"/>
        <v>700</v>
      </c>
      <c r="AA24" s="163">
        <f t="shared" si="13"/>
        <v>0</v>
      </c>
      <c r="AB24" s="51" t="s">
        <v>130</v>
      </c>
      <c r="AC24" s="51" t="s">
        <v>131</v>
      </c>
      <c r="AE24" s="49"/>
      <c r="AG24" s="49"/>
      <c r="AH24" s="49"/>
      <c r="AI24" s="49"/>
    </row>
    <row r="25" spans="2:35" ht="39.5" x14ac:dyDescent="0.75">
      <c r="B25" s="421" t="s">
        <v>36</v>
      </c>
      <c r="C25" s="56">
        <v>70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f>SUM(C25:H25)</f>
        <v>70</v>
      </c>
      <c r="J25" s="117"/>
      <c r="K25" s="98">
        <v>0</v>
      </c>
      <c r="L25" s="99">
        <v>0</v>
      </c>
      <c r="M25" s="98">
        <v>0</v>
      </c>
      <c r="N25" s="145">
        <f>+I25-K25-L25-M25</f>
        <v>70</v>
      </c>
      <c r="O25" s="98">
        <v>0</v>
      </c>
      <c r="P25" s="98">
        <v>0</v>
      </c>
      <c r="Q25" s="98">
        <v>0</v>
      </c>
      <c r="R25" s="145">
        <f>+N25-O25-P25-Q25</f>
        <v>70</v>
      </c>
      <c r="S25" s="99">
        <v>0</v>
      </c>
      <c r="T25" s="98">
        <v>0</v>
      </c>
      <c r="U25" s="98">
        <v>0</v>
      </c>
      <c r="V25" s="145">
        <f>+R25-S25-T25-U25</f>
        <v>70</v>
      </c>
      <c r="W25" s="98">
        <v>0</v>
      </c>
      <c r="X25" s="98">
        <v>0</v>
      </c>
      <c r="Y25" s="98">
        <v>0</v>
      </c>
      <c r="Z25" s="145">
        <f>+V25-W25-X25-Y25</f>
        <v>70</v>
      </c>
      <c r="AA25" s="155">
        <f>+K25+L25+M25+O25+P25+Q25+S25+T25+U25+W25+X25+Y25</f>
        <v>0</v>
      </c>
      <c r="AB25" s="100">
        <f>I25/I24</f>
        <v>0.1</v>
      </c>
      <c r="AC25" s="100" t="e">
        <f>AA25/AA24</f>
        <v>#DIV/0!</v>
      </c>
      <c r="AE25" s="49"/>
      <c r="AG25" s="49"/>
      <c r="AH25" s="49"/>
      <c r="AI25" s="49"/>
    </row>
    <row r="26" spans="2:35" ht="39.5" x14ac:dyDescent="0.75">
      <c r="B26" s="439" t="s">
        <v>37</v>
      </c>
      <c r="C26" s="101"/>
      <c r="D26" s="101"/>
      <c r="E26" s="101"/>
      <c r="F26" s="101"/>
      <c r="G26" s="101"/>
      <c r="H26" s="101"/>
      <c r="I26" s="101"/>
      <c r="J26" s="118"/>
      <c r="K26" s="102"/>
      <c r="L26" s="119"/>
      <c r="M26" s="102"/>
      <c r="N26" s="101"/>
      <c r="O26" s="102"/>
      <c r="P26" s="102"/>
      <c r="Q26" s="102"/>
      <c r="R26" s="101"/>
      <c r="S26" s="134"/>
      <c r="T26" s="101"/>
      <c r="U26" s="103"/>
      <c r="V26" s="101"/>
      <c r="W26" s="103"/>
      <c r="X26" s="103"/>
      <c r="Y26" s="103"/>
      <c r="Z26" s="101"/>
      <c r="AA26" s="164"/>
      <c r="AB26" s="49"/>
      <c r="AE26" s="49"/>
      <c r="AG26" s="49"/>
      <c r="AH26" s="49"/>
      <c r="AI26" s="49"/>
    </row>
    <row r="27" spans="2:35" ht="39.5" hidden="1" x14ac:dyDescent="0.75">
      <c r="B27" s="421" t="s">
        <v>71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>SUM(C27:H27)</f>
        <v>0</v>
      </c>
      <c r="J27" s="117"/>
      <c r="K27" s="58">
        <v>0</v>
      </c>
      <c r="L27" s="60">
        <v>0</v>
      </c>
      <c r="M27" s="58">
        <v>0</v>
      </c>
      <c r="N27" s="144">
        <f>+I27-K27-L27-M27</f>
        <v>0</v>
      </c>
      <c r="O27" s="440">
        <v>0</v>
      </c>
      <c r="P27" s="440">
        <v>0</v>
      </c>
      <c r="Q27" s="440">
        <v>0</v>
      </c>
      <c r="R27" s="144">
        <f>+N27-O27-P27-Q27</f>
        <v>0</v>
      </c>
      <c r="S27" s="60">
        <v>0</v>
      </c>
      <c r="T27" s="58">
        <v>0</v>
      </c>
      <c r="U27" s="58">
        <v>0</v>
      </c>
      <c r="V27" s="144">
        <f>+R27-S27-T27-U27</f>
        <v>0</v>
      </c>
      <c r="W27" s="58">
        <v>0</v>
      </c>
      <c r="X27" s="58">
        <v>0</v>
      </c>
      <c r="Y27" s="58">
        <v>0</v>
      </c>
      <c r="Z27" s="145">
        <f>+V27-W27-X27-Y27</f>
        <v>0</v>
      </c>
      <c r="AA27" s="155">
        <f>+K27+L27+M27+O27+P27+Q27+S27+T27+U27+W27+X27+Y27</f>
        <v>0</v>
      </c>
      <c r="AB27" s="49"/>
      <c r="AE27" s="49"/>
      <c r="AG27" s="49"/>
      <c r="AH27" s="49"/>
      <c r="AI27" s="49"/>
    </row>
    <row r="28" spans="2:35" ht="39.5" x14ac:dyDescent="0.75">
      <c r="B28" s="421" t="s">
        <v>70</v>
      </c>
      <c r="C28" s="56">
        <v>5</v>
      </c>
      <c r="D28" s="56">
        <v>0</v>
      </c>
      <c r="E28" s="57">
        <v>0</v>
      </c>
      <c r="F28" s="57">
        <v>0</v>
      </c>
      <c r="G28" s="56">
        <v>0</v>
      </c>
      <c r="H28" s="56">
        <v>0</v>
      </c>
      <c r="I28" s="56">
        <f>SUM(C28:H28)</f>
        <v>5</v>
      </c>
      <c r="J28" s="117"/>
      <c r="K28" s="98">
        <v>0</v>
      </c>
      <c r="L28" s="99">
        <v>0</v>
      </c>
      <c r="M28" s="98">
        <v>0</v>
      </c>
      <c r="N28" s="144">
        <f>+I28-K28-L28-M28</f>
        <v>5</v>
      </c>
      <c r="O28" s="104">
        <v>0</v>
      </c>
      <c r="P28" s="104">
        <v>0</v>
      </c>
      <c r="Q28" s="104">
        <v>0</v>
      </c>
      <c r="R28" s="144">
        <f>+N28-O28-P28-Q28</f>
        <v>5</v>
      </c>
      <c r="S28" s="99">
        <v>0</v>
      </c>
      <c r="T28" s="98">
        <v>0</v>
      </c>
      <c r="U28" s="98">
        <v>0</v>
      </c>
      <c r="V28" s="144">
        <f>+R28-S28-T28-U28</f>
        <v>5</v>
      </c>
      <c r="W28" s="98">
        <v>0</v>
      </c>
      <c r="X28" s="98">
        <v>0</v>
      </c>
      <c r="Y28" s="98">
        <v>0</v>
      </c>
      <c r="Z28" s="145">
        <f>+V28-W28-X28-Y28</f>
        <v>5</v>
      </c>
      <c r="AA28" s="155">
        <f>+K28+L28+M28+O28+P28+Q28+S28+T28+U28+W28+X28+Y28</f>
        <v>0</v>
      </c>
      <c r="AB28" s="49"/>
      <c r="AE28" s="49"/>
      <c r="AG28" s="49"/>
      <c r="AH28" s="49"/>
      <c r="AI28" s="49"/>
    </row>
    <row r="29" spans="2:35" ht="39.5" x14ac:dyDescent="0.75">
      <c r="B29" s="421" t="s">
        <v>38</v>
      </c>
      <c r="C29" s="56">
        <v>5</v>
      </c>
      <c r="D29" s="56">
        <v>0</v>
      </c>
      <c r="E29" s="57">
        <v>0</v>
      </c>
      <c r="F29" s="57">
        <v>0</v>
      </c>
      <c r="G29" s="56">
        <v>0</v>
      </c>
      <c r="H29" s="56">
        <v>0</v>
      </c>
      <c r="I29" s="56">
        <f>SUM(C29:H29)</f>
        <v>5</v>
      </c>
      <c r="J29" s="117"/>
      <c r="K29" s="98">
        <v>0</v>
      </c>
      <c r="L29" s="99">
        <v>0</v>
      </c>
      <c r="M29" s="98">
        <v>0</v>
      </c>
      <c r="N29" s="144">
        <f>+I29-K29-L29-M29</f>
        <v>5</v>
      </c>
      <c r="O29" s="104">
        <v>0</v>
      </c>
      <c r="P29" s="104">
        <v>0</v>
      </c>
      <c r="Q29" s="104">
        <v>0</v>
      </c>
      <c r="R29" s="144">
        <f>+N29-O29-P29-Q29</f>
        <v>5</v>
      </c>
      <c r="S29" s="99">
        <v>0</v>
      </c>
      <c r="T29" s="98">
        <v>0</v>
      </c>
      <c r="U29" s="98">
        <v>0</v>
      </c>
      <c r="V29" s="144">
        <f>+R29-S29-T29-U29</f>
        <v>5</v>
      </c>
      <c r="W29" s="98">
        <v>0</v>
      </c>
      <c r="X29" s="98">
        <v>0</v>
      </c>
      <c r="Y29" s="98">
        <v>0</v>
      </c>
      <c r="Z29" s="145">
        <f>+V29-W29-X29-Y29</f>
        <v>5</v>
      </c>
      <c r="AA29" s="155">
        <f>+K29+L29+M29+O29+P29+Q29+S29+T29+U29+W29+X29+Y29</f>
        <v>0</v>
      </c>
      <c r="AB29" s="49"/>
      <c r="AE29" s="49"/>
      <c r="AG29" s="49"/>
      <c r="AH29" s="49"/>
      <c r="AI29" s="49"/>
    </row>
    <row r="30" spans="2:35" ht="39.5" x14ac:dyDescent="0.75">
      <c r="B30" s="421" t="s">
        <v>39</v>
      </c>
      <c r="C30" s="56">
        <v>5</v>
      </c>
      <c r="D30" s="56">
        <v>0</v>
      </c>
      <c r="E30" s="57">
        <v>0</v>
      </c>
      <c r="F30" s="57">
        <v>0</v>
      </c>
      <c r="G30" s="56">
        <v>0</v>
      </c>
      <c r="H30" s="56">
        <v>0</v>
      </c>
      <c r="I30" s="56">
        <f>SUM(C30:H30)</f>
        <v>5</v>
      </c>
      <c r="J30" s="117"/>
      <c r="K30" s="98">
        <v>0</v>
      </c>
      <c r="L30" s="99">
        <v>0</v>
      </c>
      <c r="M30" s="98">
        <v>0</v>
      </c>
      <c r="N30" s="144">
        <f>+I30-K30-L30-M30</f>
        <v>5</v>
      </c>
      <c r="O30" s="104">
        <v>0</v>
      </c>
      <c r="P30" s="104">
        <v>0</v>
      </c>
      <c r="Q30" s="104">
        <v>0</v>
      </c>
      <c r="R30" s="144">
        <f>+N30-O30-P30-Q30</f>
        <v>5</v>
      </c>
      <c r="S30" s="99">
        <v>0</v>
      </c>
      <c r="T30" s="98">
        <v>0</v>
      </c>
      <c r="U30" s="98">
        <v>0</v>
      </c>
      <c r="V30" s="144">
        <f>+R30-S30-T30-U30</f>
        <v>5</v>
      </c>
      <c r="W30" s="98">
        <v>0</v>
      </c>
      <c r="X30" s="98">
        <v>0</v>
      </c>
      <c r="Y30" s="98">
        <v>0</v>
      </c>
      <c r="Z30" s="145">
        <f>+V30-W30-X30-Y30</f>
        <v>5</v>
      </c>
      <c r="AA30" s="155">
        <f>+K30+L30+M30+O30+P30+Q30+S30+T30+U30+W30+X30+Y30</f>
        <v>0</v>
      </c>
      <c r="AB30" s="49"/>
      <c r="AE30" s="49"/>
      <c r="AG30" s="49"/>
      <c r="AH30" s="49"/>
      <c r="AI30" s="49"/>
    </row>
    <row r="31" spans="2:35" ht="39.5" x14ac:dyDescent="0.75">
      <c r="B31" s="439" t="s">
        <v>159</v>
      </c>
      <c r="C31" s="103"/>
      <c r="D31" s="103"/>
      <c r="E31" s="103"/>
      <c r="F31" s="103"/>
      <c r="G31" s="103"/>
      <c r="H31" s="103"/>
      <c r="I31" s="103"/>
      <c r="J31" s="118"/>
      <c r="K31" s="103"/>
      <c r="L31" s="105"/>
      <c r="M31" s="103"/>
      <c r="N31" s="101"/>
      <c r="O31" s="103"/>
      <c r="P31" s="103"/>
      <c r="Q31" s="103"/>
      <c r="R31" s="101"/>
      <c r="S31" s="105"/>
      <c r="T31" s="103"/>
      <c r="U31" s="103"/>
      <c r="V31" s="101"/>
      <c r="W31" s="103"/>
      <c r="X31" s="103"/>
      <c r="Y31" s="103"/>
      <c r="Z31" s="101"/>
      <c r="AA31" s="164"/>
      <c r="AB31" s="49"/>
      <c r="AE31" s="49"/>
      <c r="AG31" s="49"/>
      <c r="AH31" s="49"/>
      <c r="AI31" s="49"/>
    </row>
    <row r="32" spans="2:35" ht="39.5" x14ac:dyDescent="0.75">
      <c r="B32" s="421" t="s">
        <v>77</v>
      </c>
      <c r="C32" s="56">
        <v>5</v>
      </c>
      <c r="D32" s="56">
        <v>0</v>
      </c>
      <c r="E32" s="57">
        <v>0</v>
      </c>
      <c r="F32" s="57">
        <v>0</v>
      </c>
      <c r="G32" s="56">
        <v>0</v>
      </c>
      <c r="H32" s="56">
        <v>0</v>
      </c>
      <c r="I32" s="56">
        <f>SUM(C32:H32)</f>
        <v>5</v>
      </c>
      <c r="J32" s="117"/>
      <c r="K32" s="98">
        <v>0</v>
      </c>
      <c r="L32" s="99">
        <v>0</v>
      </c>
      <c r="M32" s="98">
        <v>0</v>
      </c>
      <c r="N32" s="144">
        <f>+I32-K32-L32-M32</f>
        <v>5</v>
      </c>
      <c r="O32" s="98">
        <v>0</v>
      </c>
      <c r="P32" s="98">
        <v>0</v>
      </c>
      <c r="Q32" s="98">
        <v>0</v>
      </c>
      <c r="R32" s="144">
        <f>+N32-O32-P32-Q32</f>
        <v>5</v>
      </c>
      <c r="S32" s="99">
        <v>0</v>
      </c>
      <c r="T32" s="98">
        <v>0</v>
      </c>
      <c r="U32" s="98">
        <v>0</v>
      </c>
      <c r="V32" s="145">
        <f>+R32-S32-T32-U32</f>
        <v>5</v>
      </c>
      <c r="W32" s="98">
        <v>0</v>
      </c>
      <c r="X32" s="98">
        <v>0</v>
      </c>
      <c r="Y32" s="98">
        <v>0</v>
      </c>
      <c r="Z32" s="145">
        <f>+V32-W32-X32-Y32</f>
        <v>5</v>
      </c>
      <c r="AA32" s="155">
        <f>+K32+L32+M32+O32+P32+Q32+S32+T32+U32+W32+X32+Y32</f>
        <v>0</v>
      </c>
      <c r="AB32" s="49"/>
      <c r="AE32" s="49"/>
      <c r="AG32" s="49"/>
      <c r="AH32" s="49"/>
      <c r="AI32" s="49"/>
    </row>
    <row r="33" spans="2:35" ht="39.5" x14ac:dyDescent="0.75">
      <c r="B33" s="421" t="s">
        <v>104</v>
      </c>
      <c r="C33" s="56">
        <v>5</v>
      </c>
      <c r="D33" s="56">
        <v>0</v>
      </c>
      <c r="E33" s="57">
        <v>0</v>
      </c>
      <c r="F33" s="57">
        <v>0</v>
      </c>
      <c r="G33" s="56">
        <v>0</v>
      </c>
      <c r="H33" s="56">
        <v>0</v>
      </c>
      <c r="I33" s="56">
        <f>SUM(C33:H33)</f>
        <v>5</v>
      </c>
      <c r="J33" s="117"/>
      <c r="K33" s="98">
        <v>0</v>
      </c>
      <c r="L33" s="99">
        <v>0</v>
      </c>
      <c r="M33" s="106">
        <v>0</v>
      </c>
      <c r="N33" s="144">
        <f>+I33-K33-L33-M33</f>
        <v>5</v>
      </c>
      <c r="O33" s="98">
        <v>0</v>
      </c>
      <c r="P33" s="98">
        <v>0</v>
      </c>
      <c r="Q33" s="98">
        <v>0</v>
      </c>
      <c r="R33" s="144">
        <f>+N33-O33-P33-Q33</f>
        <v>5</v>
      </c>
      <c r="S33" s="99">
        <v>0</v>
      </c>
      <c r="T33" s="98">
        <v>0</v>
      </c>
      <c r="U33" s="98">
        <v>0</v>
      </c>
      <c r="V33" s="145">
        <f>+R33-S33-T33-U33</f>
        <v>5</v>
      </c>
      <c r="W33" s="98">
        <v>0</v>
      </c>
      <c r="X33" s="98">
        <v>0</v>
      </c>
      <c r="Y33" s="98">
        <v>0</v>
      </c>
      <c r="Z33" s="145">
        <f>+V33-W33-X33-Y33</f>
        <v>5</v>
      </c>
      <c r="AA33" s="155">
        <f>+K33+L33+M33+O33+P33+Q33+S33+T33+U33+W33+X33+Y33</f>
        <v>0</v>
      </c>
      <c r="AB33" s="49"/>
      <c r="AE33" s="49"/>
      <c r="AG33" s="49"/>
      <c r="AH33" s="49"/>
      <c r="AI33" s="49"/>
    </row>
    <row r="34" spans="2:35" ht="39.5" x14ac:dyDescent="0.75">
      <c r="B34" s="439" t="s">
        <v>40</v>
      </c>
      <c r="C34" s="56"/>
      <c r="D34" s="56"/>
      <c r="E34" s="56"/>
      <c r="F34" s="56"/>
      <c r="G34" s="56"/>
      <c r="H34" s="56"/>
      <c r="I34" s="440"/>
      <c r="J34" s="117"/>
      <c r="K34" s="103"/>
      <c r="L34" s="105"/>
      <c r="M34" s="103"/>
      <c r="N34" s="101"/>
      <c r="O34" s="103"/>
      <c r="P34" s="103"/>
      <c r="Q34" s="103"/>
      <c r="R34" s="101"/>
      <c r="S34" s="105"/>
      <c r="T34" s="103"/>
      <c r="U34" s="103"/>
      <c r="V34" s="101"/>
      <c r="W34" s="103"/>
      <c r="X34" s="103"/>
      <c r="Y34" s="103"/>
      <c r="Z34" s="101"/>
      <c r="AA34" s="164"/>
      <c r="AB34" s="49"/>
      <c r="AE34" s="49"/>
      <c r="AG34" s="49"/>
      <c r="AH34" s="49"/>
      <c r="AI34" s="49"/>
    </row>
    <row r="35" spans="2:35" ht="39.5" x14ac:dyDescent="0.75">
      <c r="B35" s="421" t="s">
        <v>63</v>
      </c>
      <c r="C35" s="56">
        <v>5</v>
      </c>
      <c r="D35" s="56">
        <v>0</v>
      </c>
      <c r="E35" s="57">
        <v>0</v>
      </c>
      <c r="F35" s="57">
        <v>0</v>
      </c>
      <c r="G35" s="56">
        <v>0</v>
      </c>
      <c r="H35" s="56">
        <v>0</v>
      </c>
      <c r="I35" s="56">
        <f>SUM(C35:H35)</f>
        <v>5</v>
      </c>
      <c r="J35" s="117"/>
      <c r="K35" s="98">
        <v>0</v>
      </c>
      <c r="L35" s="99">
        <v>0</v>
      </c>
      <c r="M35" s="98">
        <v>0</v>
      </c>
      <c r="N35" s="144">
        <f>+I35-K35-L35-M35</f>
        <v>5</v>
      </c>
      <c r="O35" s="98">
        <v>0</v>
      </c>
      <c r="P35" s="98">
        <v>0</v>
      </c>
      <c r="Q35" s="98">
        <v>0</v>
      </c>
      <c r="R35" s="144">
        <f>+N35-O35-P35-Q35</f>
        <v>5</v>
      </c>
      <c r="S35" s="99">
        <v>0</v>
      </c>
      <c r="T35" s="98">
        <v>0</v>
      </c>
      <c r="U35" s="98">
        <v>0</v>
      </c>
      <c r="V35" s="144">
        <f>+R35-S35-T35-U35</f>
        <v>5</v>
      </c>
      <c r="W35" s="98">
        <v>0</v>
      </c>
      <c r="X35" s="98">
        <v>0</v>
      </c>
      <c r="Y35" s="98">
        <v>0</v>
      </c>
      <c r="Z35" s="145">
        <f>+V35-W35-X35-Y35</f>
        <v>5</v>
      </c>
      <c r="AA35" s="155">
        <f>+K35+L35+M35+O35+P35+Q35+S35+T35+U35+W35+X35+Y35</f>
        <v>0</v>
      </c>
      <c r="AB35" s="49"/>
      <c r="AE35" s="49"/>
      <c r="AG35" s="49"/>
      <c r="AH35" s="49"/>
      <c r="AI35" s="49"/>
    </row>
    <row r="36" spans="2:35" ht="39.5" x14ac:dyDescent="0.75">
      <c r="B36" s="421" t="s">
        <v>65</v>
      </c>
      <c r="C36" s="56">
        <v>5</v>
      </c>
      <c r="D36" s="56">
        <v>0</v>
      </c>
      <c r="E36" s="57">
        <v>0</v>
      </c>
      <c r="F36" s="57">
        <v>0</v>
      </c>
      <c r="G36" s="56">
        <v>0</v>
      </c>
      <c r="H36" s="56">
        <v>0</v>
      </c>
      <c r="I36" s="56">
        <f>SUM(C36:H36)</f>
        <v>5</v>
      </c>
      <c r="J36" s="117"/>
      <c r="K36" s="98">
        <v>0</v>
      </c>
      <c r="L36" s="99">
        <v>0</v>
      </c>
      <c r="M36" s="98">
        <v>0</v>
      </c>
      <c r="N36" s="144">
        <f>+I36-K36-L36-M36</f>
        <v>5</v>
      </c>
      <c r="O36" s="98">
        <v>0</v>
      </c>
      <c r="P36" s="98">
        <v>0</v>
      </c>
      <c r="Q36" s="98">
        <v>0</v>
      </c>
      <c r="R36" s="144">
        <f>+N36-O36-P36-Q36</f>
        <v>5</v>
      </c>
      <c r="S36" s="99">
        <v>0</v>
      </c>
      <c r="T36" s="98">
        <v>0</v>
      </c>
      <c r="U36" s="98">
        <v>0</v>
      </c>
      <c r="V36" s="144">
        <f>+R36-S36-T36-U36</f>
        <v>5</v>
      </c>
      <c r="W36" s="98">
        <v>0</v>
      </c>
      <c r="X36" s="98">
        <v>0</v>
      </c>
      <c r="Y36" s="98">
        <v>0</v>
      </c>
      <c r="Z36" s="145">
        <f>+V36-W36-X36-Y36</f>
        <v>5</v>
      </c>
      <c r="AA36" s="155">
        <f>+K36+L36+M36+O36+P36+Q36+S36+T36+U36+W36+X36+Y36</f>
        <v>0</v>
      </c>
      <c r="AB36" s="49"/>
      <c r="AE36" s="49"/>
      <c r="AG36" s="49"/>
      <c r="AH36" s="49"/>
      <c r="AI36" s="49"/>
    </row>
    <row r="37" spans="2:35" ht="39.5" hidden="1" x14ac:dyDescent="0.75">
      <c r="B37" s="421" t="s">
        <v>127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f>SUM(C37:H37)</f>
        <v>0</v>
      </c>
      <c r="J37" s="117"/>
      <c r="K37" s="58">
        <v>0</v>
      </c>
      <c r="L37" s="60">
        <v>0</v>
      </c>
      <c r="M37" s="58">
        <v>0</v>
      </c>
      <c r="N37" s="144">
        <f>+I37-K37-L37-M37</f>
        <v>0</v>
      </c>
      <c r="O37" s="58">
        <v>0</v>
      </c>
      <c r="P37" s="58">
        <v>0</v>
      </c>
      <c r="Q37" s="58">
        <v>0</v>
      </c>
      <c r="R37" s="144">
        <f>+N37-O37-P37-Q37</f>
        <v>0</v>
      </c>
      <c r="S37" s="60">
        <v>0</v>
      </c>
      <c r="T37" s="58">
        <v>0</v>
      </c>
      <c r="U37" s="58">
        <v>0</v>
      </c>
      <c r="V37" s="144">
        <f>+R37-S37-T37-U37</f>
        <v>0</v>
      </c>
      <c r="W37" s="58">
        <v>0</v>
      </c>
      <c r="X37" s="58">
        <v>0</v>
      </c>
      <c r="Y37" s="58">
        <v>0</v>
      </c>
      <c r="Z37" s="145">
        <f>+V37-W37-X37-Y37</f>
        <v>0</v>
      </c>
      <c r="AA37" s="155">
        <f>+K37+L37+M37+O37+P37+Q37+S37+T37+U37+W37+X37+Y37</f>
        <v>0</v>
      </c>
      <c r="AB37" s="49"/>
      <c r="AE37" s="49"/>
      <c r="AG37" s="49"/>
      <c r="AH37" s="49"/>
      <c r="AI37" s="49"/>
    </row>
    <row r="38" spans="2:35" ht="39.5" x14ac:dyDescent="0.75">
      <c r="B38" s="439" t="s">
        <v>41</v>
      </c>
      <c r="C38" s="103"/>
      <c r="D38" s="103"/>
      <c r="E38" s="103"/>
      <c r="F38" s="103"/>
      <c r="G38" s="103"/>
      <c r="H38" s="103"/>
      <c r="I38" s="103"/>
      <c r="J38" s="118"/>
      <c r="K38" s="103"/>
      <c r="L38" s="105"/>
      <c r="M38" s="103"/>
      <c r="N38" s="101"/>
      <c r="O38" s="103"/>
      <c r="P38" s="103"/>
      <c r="Q38" s="103"/>
      <c r="R38" s="101"/>
      <c r="S38" s="105"/>
      <c r="T38" s="103"/>
      <c r="U38" s="103"/>
      <c r="V38" s="101"/>
      <c r="W38" s="103"/>
      <c r="X38" s="103"/>
      <c r="Y38" s="103"/>
      <c r="Z38" s="101"/>
      <c r="AA38" s="164"/>
      <c r="AB38" s="49"/>
      <c r="AE38" s="49"/>
      <c r="AG38" s="49"/>
      <c r="AH38" s="49"/>
      <c r="AI38" s="49"/>
    </row>
    <row r="39" spans="2:35" ht="39.5" x14ac:dyDescent="0.75">
      <c r="B39" s="421" t="s">
        <v>129</v>
      </c>
      <c r="C39" s="56">
        <v>5</v>
      </c>
      <c r="D39" s="56">
        <v>0</v>
      </c>
      <c r="E39" s="57">
        <v>0</v>
      </c>
      <c r="F39" s="57">
        <v>0</v>
      </c>
      <c r="G39" s="56">
        <v>0</v>
      </c>
      <c r="H39" s="56">
        <v>0</v>
      </c>
      <c r="I39" s="56">
        <f>SUM(C39:H39)</f>
        <v>5</v>
      </c>
      <c r="J39" s="117"/>
      <c r="K39" s="106">
        <v>0</v>
      </c>
      <c r="L39" s="120">
        <v>0</v>
      </c>
      <c r="M39" s="98">
        <v>0</v>
      </c>
      <c r="N39" s="144">
        <f>+I39-K39-L39-M39</f>
        <v>5</v>
      </c>
      <c r="O39" s="98">
        <v>0</v>
      </c>
      <c r="P39" s="98">
        <v>0</v>
      </c>
      <c r="Q39" s="98">
        <v>0</v>
      </c>
      <c r="R39" s="144">
        <f>+N39-O39-P39-Q39</f>
        <v>5</v>
      </c>
      <c r="S39" s="99">
        <v>0</v>
      </c>
      <c r="T39" s="98">
        <v>0</v>
      </c>
      <c r="U39" s="98">
        <v>0</v>
      </c>
      <c r="V39" s="144">
        <f>+R39-S39-T39-U39</f>
        <v>5</v>
      </c>
      <c r="W39" s="98">
        <v>0</v>
      </c>
      <c r="X39" s="98">
        <v>0</v>
      </c>
      <c r="Y39" s="98">
        <v>0</v>
      </c>
      <c r="Z39" s="145">
        <f>+V39-W39-X39-Y39</f>
        <v>5</v>
      </c>
      <c r="AA39" s="155">
        <f>+K39+L39+M39+O39+P39+Q39+S39+T39+U39+W39+X39+Y39</f>
        <v>0</v>
      </c>
      <c r="AB39" s="49"/>
      <c r="AE39" s="49"/>
      <c r="AG39" s="49"/>
      <c r="AH39" s="49"/>
      <c r="AI39" s="49"/>
    </row>
    <row r="40" spans="2:35" ht="39.5" x14ac:dyDescent="0.75">
      <c r="B40" s="421" t="s">
        <v>64</v>
      </c>
      <c r="C40" s="56">
        <v>5</v>
      </c>
      <c r="D40" s="56">
        <v>0</v>
      </c>
      <c r="E40" s="57">
        <v>0</v>
      </c>
      <c r="F40" s="57">
        <v>0</v>
      </c>
      <c r="G40" s="56">
        <v>0</v>
      </c>
      <c r="H40" s="56">
        <v>0</v>
      </c>
      <c r="I40" s="56">
        <f>SUM(C40:H40)</f>
        <v>5</v>
      </c>
      <c r="J40" s="117"/>
      <c r="K40" s="98">
        <v>0</v>
      </c>
      <c r="L40" s="99">
        <v>0</v>
      </c>
      <c r="M40" s="98">
        <v>0</v>
      </c>
      <c r="N40" s="144">
        <f>+I40-K40-L40-M40</f>
        <v>5</v>
      </c>
      <c r="O40" s="98">
        <v>0</v>
      </c>
      <c r="P40" s="98">
        <v>0</v>
      </c>
      <c r="Q40" s="98">
        <v>0</v>
      </c>
      <c r="R40" s="144">
        <f>+N40-O40-P40-Q40</f>
        <v>5</v>
      </c>
      <c r="S40" s="99">
        <v>0</v>
      </c>
      <c r="T40" s="98">
        <v>0</v>
      </c>
      <c r="U40" s="98">
        <v>0</v>
      </c>
      <c r="V40" s="144">
        <f>+R40-S40-T40-U40</f>
        <v>5</v>
      </c>
      <c r="W40" s="98">
        <v>0</v>
      </c>
      <c r="X40" s="98">
        <v>0</v>
      </c>
      <c r="Y40" s="98">
        <v>0</v>
      </c>
      <c r="Z40" s="145">
        <f>+V40-W40-X40-Y40</f>
        <v>5</v>
      </c>
      <c r="AA40" s="155">
        <f>+K40+L40+M40+O40+P40+Q40+S40+T40+U40+W40+X40+Y40</f>
        <v>0</v>
      </c>
      <c r="AB40" s="49"/>
      <c r="AE40" s="49"/>
      <c r="AG40" s="49"/>
      <c r="AH40" s="49"/>
      <c r="AI40" s="49"/>
    </row>
    <row r="41" spans="2:35" ht="39.5" x14ac:dyDescent="0.75">
      <c r="B41" s="421" t="s">
        <v>66</v>
      </c>
      <c r="C41" s="56">
        <v>5</v>
      </c>
      <c r="D41" s="56">
        <v>0</v>
      </c>
      <c r="E41" s="57">
        <v>0</v>
      </c>
      <c r="F41" s="57">
        <v>0</v>
      </c>
      <c r="G41" s="56">
        <v>0</v>
      </c>
      <c r="H41" s="56">
        <v>0</v>
      </c>
      <c r="I41" s="56">
        <f>SUM(C41:H41)</f>
        <v>5</v>
      </c>
      <c r="J41" s="117"/>
      <c r="K41" s="98">
        <v>0</v>
      </c>
      <c r="L41" s="99">
        <v>0</v>
      </c>
      <c r="M41" s="98">
        <v>0</v>
      </c>
      <c r="N41" s="144">
        <f>+I41-K41-L41-M41</f>
        <v>5</v>
      </c>
      <c r="O41" s="98">
        <v>0</v>
      </c>
      <c r="P41" s="98">
        <v>0</v>
      </c>
      <c r="Q41" s="98">
        <v>0</v>
      </c>
      <c r="R41" s="144">
        <f>+N41-O41-P41-Q41</f>
        <v>5</v>
      </c>
      <c r="S41" s="99">
        <v>0</v>
      </c>
      <c r="T41" s="98">
        <v>0</v>
      </c>
      <c r="U41" s="98">
        <v>0</v>
      </c>
      <c r="V41" s="144">
        <f>+R41-S41-T41-U41</f>
        <v>5</v>
      </c>
      <c r="W41" s="98">
        <v>0</v>
      </c>
      <c r="X41" s="98">
        <v>0</v>
      </c>
      <c r="Y41" s="98">
        <v>0</v>
      </c>
      <c r="Z41" s="145">
        <f>+V41-W41-X41-Y41</f>
        <v>5</v>
      </c>
      <c r="AA41" s="155">
        <f>+K41+L41+M41+O41+P41+Q41+S41+T41+U41+W41+X41+Y41</f>
        <v>0</v>
      </c>
      <c r="AB41" s="49"/>
      <c r="AE41" s="49"/>
      <c r="AG41" s="49"/>
      <c r="AH41" s="49"/>
      <c r="AI41" s="49"/>
    </row>
    <row r="42" spans="2:35" ht="39.5" x14ac:dyDescent="0.75">
      <c r="B42" s="421" t="s">
        <v>67</v>
      </c>
      <c r="C42" s="56">
        <v>5</v>
      </c>
      <c r="D42" s="56">
        <v>0</v>
      </c>
      <c r="E42" s="57">
        <v>0</v>
      </c>
      <c r="F42" s="57">
        <v>0</v>
      </c>
      <c r="G42" s="56">
        <v>0</v>
      </c>
      <c r="H42" s="56">
        <v>0</v>
      </c>
      <c r="I42" s="56">
        <f>SUM(C42:H42)</f>
        <v>5</v>
      </c>
      <c r="J42" s="117"/>
      <c r="K42" s="98">
        <v>0</v>
      </c>
      <c r="L42" s="99">
        <v>0</v>
      </c>
      <c r="M42" s="98">
        <v>0</v>
      </c>
      <c r="N42" s="144">
        <f>+I42-K42-L42-M42</f>
        <v>5</v>
      </c>
      <c r="O42" s="98">
        <v>0</v>
      </c>
      <c r="P42" s="98">
        <v>0</v>
      </c>
      <c r="Q42" s="98">
        <v>0</v>
      </c>
      <c r="R42" s="144">
        <f>+N42-O42-P42-Q42</f>
        <v>5</v>
      </c>
      <c r="S42" s="99">
        <v>0</v>
      </c>
      <c r="T42" s="98">
        <v>0</v>
      </c>
      <c r="U42" s="98">
        <v>0</v>
      </c>
      <c r="V42" s="144">
        <f>+R42-S42-T42-U42</f>
        <v>5</v>
      </c>
      <c r="W42" s="98">
        <v>0</v>
      </c>
      <c r="X42" s="98">
        <v>0</v>
      </c>
      <c r="Y42" s="98">
        <v>0</v>
      </c>
      <c r="Z42" s="145">
        <f>+V42-W42-X42-Y42</f>
        <v>5</v>
      </c>
      <c r="AA42" s="155">
        <f>+K42+L42+M42+O42+P42+Q42+S42+T42+U42+W42+X42+Y42</f>
        <v>0</v>
      </c>
      <c r="AB42" s="49"/>
      <c r="AE42" s="49"/>
      <c r="AG42" s="49"/>
      <c r="AH42" s="49"/>
      <c r="AI42" s="49"/>
    </row>
    <row r="43" spans="2:35" ht="39.5" x14ac:dyDescent="0.75">
      <c r="B43" s="439" t="s">
        <v>42</v>
      </c>
      <c r="C43" s="103"/>
      <c r="D43" s="103"/>
      <c r="E43" s="103"/>
      <c r="F43" s="103"/>
      <c r="G43" s="103"/>
      <c r="H43" s="103"/>
      <c r="I43" s="103"/>
      <c r="J43" s="118"/>
      <c r="K43" s="103"/>
      <c r="L43" s="105"/>
      <c r="M43" s="103"/>
      <c r="N43" s="101"/>
      <c r="O43" s="103"/>
      <c r="P43" s="103"/>
      <c r="Q43" s="103"/>
      <c r="R43" s="101"/>
      <c r="S43" s="105"/>
      <c r="T43" s="103"/>
      <c r="U43" s="103"/>
      <c r="V43" s="101"/>
      <c r="W43" s="103"/>
      <c r="X43" s="103"/>
      <c r="Y43" s="103"/>
      <c r="Z43" s="101"/>
      <c r="AA43" s="164"/>
      <c r="AB43" s="49"/>
      <c r="AE43" s="49"/>
      <c r="AG43" s="49"/>
      <c r="AH43" s="49"/>
      <c r="AI43" s="49"/>
    </row>
    <row r="44" spans="2:35" ht="39.5" x14ac:dyDescent="0.75">
      <c r="B44" s="421" t="s">
        <v>43</v>
      </c>
      <c r="C44" s="56">
        <v>5</v>
      </c>
      <c r="D44" s="56">
        <v>0</v>
      </c>
      <c r="E44" s="57">
        <v>0</v>
      </c>
      <c r="F44" s="57">
        <v>0</v>
      </c>
      <c r="G44" s="56">
        <v>0</v>
      </c>
      <c r="H44" s="56">
        <v>0</v>
      </c>
      <c r="I44" s="56">
        <f>SUM(C44:H44)</f>
        <v>5</v>
      </c>
      <c r="J44" s="117"/>
      <c r="K44" s="98">
        <v>0</v>
      </c>
      <c r="L44" s="99">
        <v>0</v>
      </c>
      <c r="M44" s="98">
        <v>0</v>
      </c>
      <c r="N44" s="144">
        <f>+I44-K44-L44-M44</f>
        <v>5</v>
      </c>
      <c r="O44" s="98">
        <v>0</v>
      </c>
      <c r="P44" s="98">
        <v>0</v>
      </c>
      <c r="Q44" s="98">
        <v>0</v>
      </c>
      <c r="R44" s="144">
        <f>+N44-O44-P44-Q44</f>
        <v>5</v>
      </c>
      <c r="S44" s="99">
        <v>0</v>
      </c>
      <c r="T44" s="98">
        <v>0</v>
      </c>
      <c r="U44" s="98">
        <v>0</v>
      </c>
      <c r="V44" s="144">
        <f>+R44-S44-T44-U44</f>
        <v>5</v>
      </c>
      <c r="W44" s="98">
        <v>0</v>
      </c>
      <c r="X44" s="98">
        <v>0</v>
      </c>
      <c r="Y44" s="98">
        <v>0</v>
      </c>
      <c r="Z44" s="145">
        <f>+V44-W44-X44-Y44</f>
        <v>5</v>
      </c>
      <c r="AA44" s="155">
        <f>+K44+L44+M44+O44+P44+Q44+S44+T44+U44+W44+X44+Y44</f>
        <v>0</v>
      </c>
      <c r="AB44" s="49"/>
      <c r="AE44" s="49"/>
      <c r="AG44" s="49"/>
      <c r="AH44" s="49"/>
      <c r="AI44" s="49"/>
    </row>
    <row r="45" spans="2:35" ht="39.5" x14ac:dyDescent="0.75">
      <c r="B45" s="439" t="s">
        <v>76</v>
      </c>
      <c r="C45" s="103"/>
      <c r="D45" s="103"/>
      <c r="E45" s="103"/>
      <c r="F45" s="103"/>
      <c r="G45" s="103"/>
      <c r="H45" s="103"/>
      <c r="I45" s="103"/>
      <c r="J45" s="118"/>
      <c r="K45" s="103"/>
      <c r="L45" s="105"/>
      <c r="M45" s="103"/>
      <c r="N45" s="101"/>
      <c r="O45" s="103"/>
      <c r="P45" s="103"/>
      <c r="Q45" s="103"/>
      <c r="R45" s="101"/>
      <c r="S45" s="105"/>
      <c r="T45" s="103"/>
      <c r="U45" s="103"/>
      <c r="V45" s="101"/>
      <c r="W45" s="103"/>
      <c r="X45" s="103"/>
      <c r="Y45" s="103"/>
      <c r="Z45" s="101"/>
      <c r="AA45" s="164"/>
      <c r="AB45" s="49"/>
      <c r="AE45" s="49"/>
      <c r="AG45" s="49"/>
      <c r="AH45" s="49"/>
      <c r="AI45" s="49"/>
    </row>
    <row r="46" spans="2:35" ht="39.5" x14ac:dyDescent="0.75">
      <c r="B46" s="441" t="s">
        <v>44</v>
      </c>
      <c r="C46" s="56">
        <v>5</v>
      </c>
      <c r="D46" s="56">
        <v>0</v>
      </c>
      <c r="E46" s="57">
        <v>0</v>
      </c>
      <c r="F46" s="57">
        <v>0</v>
      </c>
      <c r="G46" s="56">
        <v>0</v>
      </c>
      <c r="H46" s="56">
        <v>0</v>
      </c>
      <c r="I46" s="56">
        <f>SUM(C46:H46)</f>
        <v>5</v>
      </c>
      <c r="J46" s="117"/>
      <c r="K46" s="98">
        <v>0</v>
      </c>
      <c r="L46" s="99">
        <v>0</v>
      </c>
      <c r="M46" s="98">
        <v>0</v>
      </c>
      <c r="N46" s="144">
        <f>+I46-K46-L46-M46</f>
        <v>5</v>
      </c>
      <c r="O46" s="98">
        <v>0</v>
      </c>
      <c r="P46" s="98">
        <v>0</v>
      </c>
      <c r="Q46" s="98">
        <v>0</v>
      </c>
      <c r="R46" s="144">
        <f>+N46-O46-P46-Q46</f>
        <v>5</v>
      </c>
      <c r="S46" s="99">
        <v>0</v>
      </c>
      <c r="T46" s="98">
        <v>0</v>
      </c>
      <c r="U46" s="98">
        <v>0</v>
      </c>
      <c r="V46" s="144">
        <f>+R46-S46-T46-U46</f>
        <v>5</v>
      </c>
      <c r="W46" s="98">
        <v>0</v>
      </c>
      <c r="X46" s="98">
        <v>0</v>
      </c>
      <c r="Y46" s="98">
        <v>0</v>
      </c>
      <c r="Z46" s="145">
        <f>+V46-W46-X46-Y46</f>
        <v>5</v>
      </c>
      <c r="AA46" s="155">
        <f>+K46+L46+M46+O46+P46+Q46+S46+T46+U46+W46+X46+Y46</f>
        <v>0</v>
      </c>
      <c r="AB46" s="49"/>
      <c r="AE46" s="49"/>
      <c r="AG46" s="49"/>
      <c r="AH46" s="49"/>
      <c r="AI46" s="49"/>
    </row>
    <row r="47" spans="2:35" ht="39.5" x14ac:dyDescent="0.75">
      <c r="B47" s="441" t="s">
        <v>45</v>
      </c>
      <c r="C47" s="56">
        <v>5</v>
      </c>
      <c r="D47" s="56">
        <v>0</v>
      </c>
      <c r="E47" s="57">
        <v>0</v>
      </c>
      <c r="F47" s="57">
        <v>0</v>
      </c>
      <c r="G47" s="56">
        <v>0</v>
      </c>
      <c r="H47" s="56">
        <v>0</v>
      </c>
      <c r="I47" s="56">
        <f>SUM(C47:H47)</f>
        <v>5</v>
      </c>
      <c r="J47" s="117"/>
      <c r="K47" s="98">
        <v>0</v>
      </c>
      <c r="L47" s="99">
        <v>0</v>
      </c>
      <c r="M47" s="98">
        <v>0</v>
      </c>
      <c r="N47" s="144">
        <f>+I47-K47-L47-M47</f>
        <v>5</v>
      </c>
      <c r="O47" s="98">
        <v>0</v>
      </c>
      <c r="P47" s="98">
        <v>0</v>
      </c>
      <c r="Q47" s="98">
        <v>0</v>
      </c>
      <c r="R47" s="144">
        <f>+N47-O47-P47-Q47</f>
        <v>5</v>
      </c>
      <c r="S47" s="99">
        <v>0</v>
      </c>
      <c r="T47" s="98">
        <v>0</v>
      </c>
      <c r="U47" s="98">
        <v>0</v>
      </c>
      <c r="V47" s="144">
        <f>+R47-S47-T47-U47</f>
        <v>5</v>
      </c>
      <c r="W47" s="98">
        <v>0</v>
      </c>
      <c r="X47" s="98">
        <v>0</v>
      </c>
      <c r="Y47" s="98">
        <v>0</v>
      </c>
      <c r="Z47" s="145">
        <f>+V47-W47-X47-Y47</f>
        <v>5</v>
      </c>
      <c r="AA47" s="155">
        <f>+K47+L47+M47+O47+P47+Q47+S47+T47+U47+W47+X47+Y47</f>
        <v>0</v>
      </c>
      <c r="AB47" s="49"/>
      <c r="AE47" s="49"/>
      <c r="AG47" s="49"/>
      <c r="AH47" s="49"/>
      <c r="AI47" s="49"/>
    </row>
    <row r="48" spans="2:35" ht="40" thickBot="1" x14ac:dyDescent="0.8">
      <c r="B48" s="441" t="s">
        <v>74</v>
      </c>
      <c r="C48" s="56">
        <v>5</v>
      </c>
      <c r="D48" s="56">
        <v>0</v>
      </c>
      <c r="E48" s="57">
        <v>0</v>
      </c>
      <c r="F48" s="57">
        <v>0</v>
      </c>
      <c r="G48" s="56">
        <v>0</v>
      </c>
      <c r="H48" s="56">
        <v>0</v>
      </c>
      <c r="I48" s="65">
        <f>SUM(C48:H48)</f>
        <v>5</v>
      </c>
      <c r="J48" s="117"/>
      <c r="K48" s="98">
        <v>0</v>
      </c>
      <c r="L48" s="99">
        <v>0</v>
      </c>
      <c r="M48" s="98">
        <v>0</v>
      </c>
      <c r="N48" s="144">
        <f>+I48-K48-L48-M48</f>
        <v>5</v>
      </c>
      <c r="O48" s="98">
        <v>0</v>
      </c>
      <c r="P48" s="98">
        <v>0</v>
      </c>
      <c r="Q48" s="98">
        <v>0</v>
      </c>
      <c r="R48" s="144">
        <f>+N48-O48-P48-Q48</f>
        <v>5</v>
      </c>
      <c r="S48" s="99">
        <v>0</v>
      </c>
      <c r="T48" s="98">
        <v>0</v>
      </c>
      <c r="U48" s="98">
        <v>0</v>
      </c>
      <c r="V48" s="144">
        <f>+R48-S48-T48-U48</f>
        <v>5</v>
      </c>
      <c r="W48" s="98">
        <v>0</v>
      </c>
      <c r="X48" s="98">
        <v>0</v>
      </c>
      <c r="Y48" s="98">
        <v>0</v>
      </c>
      <c r="Z48" s="145">
        <f>+V48-W48-X48-Y48</f>
        <v>5</v>
      </c>
      <c r="AA48" s="165">
        <f>+K48+L48+M48+O48+P48+Q48+S48+T48+U48+W48+X48+Y48</f>
        <v>0</v>
      </c>
      <c r="AB48" s="49"/>
      <c r="AE48" s="49"/>
      <c r="AG48" s="49"/>
      <c r="AH48" s="49"/>
      <c r="AI48" s="49"/>
    </row>
    <row r="49" spans="2:35" ht="40.9" customHeight="1" x14ac:dyDescent="0.75">
      <c r="B49" s="420" t="s">
        <v>46</v>
      </c>
      <c r="C49" s="95">
        <f t="shared" ref="C49:I49" si="14">SUM(C24:C48)</f>
        <v>845</v>
      </c>
      <c r="D49" s="95">
        <f t="shared" si="14"/>
        <v>0</v>
      </c>
      <c r="E49" s="95">
        <f t="shared" si="14"/>
        <v>0</v>
      </c>
      <c r="F49" s="95">
        <f t="shared" si="14"/>
        <v>0</v>
      </c>
      <c r="G49" s="95">
        <f t="shared" si="14"/>
        <v>0</v>
      </c>
      <c r="H49" s="95">
        <f t="shared" si="14"/>
        <v>0</v>
      </c>
      <c r="I49" s="95">
        <f t="shared" si="14"/>
        <v>845</v>
      </c>
      <c r="J49" s="117"/>
      <c r="K49" s="96">
        <f t="shared" ref="K49:AA49" si="15">SUM(K24:K48)</f>
        <v>0</v>
      </c>
      <c r="L49" s="107">
        <f t="shared" si="15"/>
        <v>0</v>
      </c>
      <c r="M49" s="96">
        <f t="shared" si="15"/>
        <v>0</v>
      </c>
      <c r="N49" s="142">
        <f t="shared" si="15"/>
        <v>845</v>
      </c>
      <c r="O49" s="96">
        <f t="shared" si="15"/>
        <v>0</v>
      </c>
      <c r="P49" s="96">
        <f t="shared" si="15"/>
        <v>0</v>
      </c>
      <c r="Q49" s="96">
        <f t="shared" si="15"/>
        <v>0</v>
      </c>
      <c r="R49" s="142">
        <f t="shared" si="15"/>
        <v>845</v>
      </c>
      <c r="S49" s="107">
        <f t="shared" si="15"/>
        <v>0</v>
      </c>
      <c r="T49" s="96">
        <f t="shared" si="15"/>
        <v>0</v>
      </c>
      <c r="U49" s="96">
        <f t="shared" si="15"/>
        <v>0</v>
      </c>
      <c r="V49" s="142">
        <f t="shared" si="15"/>
        <v>845</v>
      </c>
      <c r="W49" s="96">
        <f t="shared" si="15"/>
        <v>0</v>
      </c>
      <c r="X49" s="96">
        <f t="shared" si="15"/>
        <v>0</v>
      </c>
      <c r="Y49" s="96">
        <f t="shared" si="15"/>
        <v>0</v>
      </c>
      <c r="Z49" s="142">
        <f t="shared" si="15"/>
        <v>845</v>
      </c>
      <c r="AA49" s="166">
        <f t="shared" si="15"/>
        <v>0</v>
      </c>
      <c r="AB49" s="49" t="s">
        <v>132</v>
      </c>
      <c r="AE49" s="49"/>
      <c r="AG49" s="49"/>
      <c r="AH49" s="49"/>
      <c r="AI49" s="49"/>
    </row>
    <row r="50" spans="2:35" ht="39.75" customHeight="1" x14ac:dyDescent="0.75">
      <c r="B50" s="420" t="s">
        <v>68</v>
      </c>
      <c r="C50" s="56">
        <v>5</v>
      </c>
      <c r="D50" s="56">
        <v>0</v>
      </c>
      <c r="E50" s="442">
        <v>0</v>
      </c>
      <c r="F50" s="56">
        <v>0</v>
      </c>
      <c r="G50" s="56">
        <v>0</v>
      </c>
      <c r="H50" s="56">
        <v>0</v>
      </c>
      <c r="I50" s="56">
        <f>SUM(C50:H50)</f>
        <v>5</v>
      </c>
      <c r="J50" s="117"/>
      <c r="K50" s="106">
        <v>0</v>
      </c>
      <c r="L50" s="106">
        <v>0</v>
      </c>
      <c r="M50" s="106">
        <v>0</v>
      </c>
      <c r="N50" s="143">
        <f>+I50-K50-L50-M50</f>
        <v>5</v>
      </c>
      <c r="O50" s="106">
        <v>0</v>
      </c>
      <c r="P50" s="106">
        <v>0</v>
      </c>
      <c r="Q50" s="106">
        <v>0</v>
      </c>
      <c r="R50" s="144">
        <f>+N50-O50-P50-Q50</f>
        <v>5</v>
      </c>
      <c r="S50" s="106">
        <v>0</v>
      </c>
      <c r="T50" s="106">
        <v>0</v>
      </c>
      <c r="U50" s="106">
        <v>0</v>
      </c>
      <c r="V50" s="144">
        <f>+R50-S50-T50-U50</f>
        <v>5</v>
      </c>
      <c r="W50" s="106">
        <v>0</v>
      </c>
      <c r="X50" s="106">
        <v>0</v>
      </c>
      <c r="Y50" s="106">
        <v>0</v>
      </c>
      <c r="Z50" s="145">
        <f>+V50-W50-X50-Y50</f>
        <v>5</v>
      </c>
      <c r="AA50" s="155">
        <f>+K50+L50+M50+O50+P50+Q50+S50+T50+U50+W50+X50+Y50</f>
        <v>0</v>
      </c>
      <c r="AB50" s="108" t="e">
        <f>AA50/AA49</f>
        <v>#DIV/0!</v>
      </c>
      <c r="AC50" s="109"/>
      <c r="AD50" s="110"/>
      <c r="AE50" s="110"/>
      <c r="AF50" s="110"/>
      <c r="AG50" s="110"/>
      <c r="AH50" s="110"/>
      <c r="AI50" s="49"/>
    </row>
    <row r="51" spans="2:35" ht="39.75" customHeight="1" x14ac:dyDescent="0.75">
      <c r="B51" s="421" t="s">
        <v>128</v>
      </c>
      <c r="C51" s="56">
        <v>250</v>
      </c>
      <c r="D51" s="56">
        <v>0</v>
      </c>
      <c r="E51" s="442">
        <v>0</v>
      </c>
      <c r="F51" s="56">
        <v>0</v>
      </c>
      <c r="G51" s="56">
        <v>0</v>
      </c>
      <c r="H51" s="56">
        <v>0</v>
      </c>
      <c r="I51" s="56">
        <f>SUM(C51:H51)</f>
        <v>250</v>
      </c>
      <c r="J51" s="117"/>
      <c r="K51" s="98">
        <v>0</v>
      </c>
      <c r="L51" s="151">
        <v>0</v>
      </c>
      <c r="M51" s="98">
        <v>0</v>
      </c>
      <c r="N51" s="143">
        <f>+I51-K51-L51-M51</f>
        <v>250</v>
      </c>
      <c r="O51" s="98">
        <v>0</v>
      </c>
      <c r="P51" s="98">
        <v>0</v>
      </c>
      <c r="Q51" s="98">
        <v>0</v>
      </c>
      <c r="R51" s="144">
        <f>+N51-O51-P51-Q51</f>
        <v>250</v>
      </c>
      <c r="S51" s="151">
        <v>0</v>
      </c>
      <c r="T51" s="152">
        <v>0</v>
      </c>
      <c r="U51" s="98">
        <v>0</v>
      </c>
      <c r="V51" s="144">
        <f>+R51-S51-T51-U51</f>
        <v>250</v>
      </c>
      <c r="W51" s="151">
        <v>0</v>
      </c>
      <c r="X51" s="98">
        <v>0</v>
      </c>
      <c r="Y51" s="98">
        <v>0</v>
      </c>
      <c r="Z51" s="145">
        <f>+V51-W51-X51-Y51</f>
        <v>250</v>
      </c>
      <c r="AA51" s="155">
        <f>+K51+L51+M51+O51+P51+Q51+S51+T51+U51+W51+X51+Y51</f>
        <v>0</v>
      </c>
      <c r="AB51" s="110"/>
      <c r="AC51" s="109"/>
      <c r="AD51" s="110"/>
      <c r="AE51" s="110"/>
      <c r="AF51" s="110"/>
      <c r="AG51" s="110"/>
      <c r="AH51" s="110"/>
      <c r="AI51" s="49"/>
    </row>
    <row r="52" spans="2:35" ht="40" thickBot="1" x14ac:dyDescent="0.8">
      <c r="B52" s="421" t="s">
        <v>75</v>
      </c>
      <c r="C52" s="88">
        <v>600</v>
      </c>
      <c r="D52" s="88">
        <v>0</v>
      </c>
      <c r="E52" s="88">
        <v>0</v>
      </c>
      <c r="F52" s="88">
        <v>0</v>
      </c>
      <c r="G52" s="88">
        <v>0</v>
      </c>
      <c r="H52" s="88">
        <v>0</v>
      </c>
      <c r="I52" s="88">
        <f>SUM(C52:H52)</f>
        <v>600</v>
      </c>
      <c r="J52" s="443"/>
      <c r="K52" s="94">
        <v>0</v>
      </c>
      <c r="L52" s="153">
        <v>0</v>
      </c>
      <c r="M52" s="94">
        <v>0</v>
      </c>
      <c r="N52" s="444">
        <f>+I52-K52-L52-M52</f>
        <v>600</v>
      </c>
      <c r="O52" s="94">
        <v>0</v>
      </c>
      <c r="P52" s="94">
        <v>0</v>
      </c>
      <c r="Q52" s="94">
        <v>0</v>
      </c>
      <c r="R52" s="444">
        <f>+N52-O52-P52-Q52</f>
        <v>600</v>
      </c>
      <c r="S52" s="153">
        <v>0</v>
      </c>
      <c r="T52" s="94">
        <v>0</v>
      </c>
      <c r="U52" s="94">
        <v>0</v>
      </c>
      <c r="V52" s="444">
        <f>+R52-S52-T52-U52</f>
        <v>600</v>
      </c>
      <c r="W52" s="94">
        <v>0</v>
      </c>
      <c r="X52" s="94">
        <v>0</v>
      </c>
      <c r="Y52" s="94">
        <v>0</v>
      </c>
      <c r="Z52" s="146">
        <f>+V52-W52-X52-Y52</f>
        <v>600</v>
      </c>
      <c r="AA52" s="167">
        <f>+K52+L52+M52+O52+P52+Q52+S52+T52+U52+W52+X52+Y52</f>
        <v>0</v>
      </c>
      <c r="AB52" s="49"/>
      <c r="AE52" s="49"/>
      <c r="AG52" s="49"/>
      <c r="AH52" s="49"/>
      <c r="AI52" s="49"/>
    </row>
    <row r="53" spans="2:35" s="110" customFormat="1" ht="42" customHeight="1" thickBot="1" x14ac:dyDescent="0.8">
      <c r="B53" s="445" t="s">
        <v>47</v>
      </c>
      <c r="C53" s="180">
        <f t="shared" ref="C53:I53" si="16">SUM(C49:C52)</f>
        <v>1700</v>
      </c>
      <c r="D53" s="180">
        <f t="shared" si="16"/>
        <v>0</v>
      </c>
      <c r="E53" s="180">
        <f t="shared" si="16"/>
        <v>0</v>
      </c>
      <c r="F53" s="180">
        <f t="shared" si="16"/>
        <v>0</v>
      </c>
      <c r="G53" s="111">
        <f t="shared" si="16"/>
        <v>0</v>
      </c>
      <c r="H53" s="111">
        <f t="shared" si="16"/>
        <v>0</v>
      </c>
      <c r="I53" s="172">
        <f t="shared" si="16"/>
        <v>1700</v>
      </c>
      <c r="J53" s="446"/>
      <c r="K53" s="175">
        <f t="shared" ref="K53:AA53" si="17">SUM(K49:K52)</f>
        <v>0</v>
      </c>
      <c r="L53" s="176">
        <f t="shared" si="17"/>
        <v>0</v>
      </c>
      <c r="M53" s="177">
        <f t="shared" si="17"/>
        <v>0</v>
      </c>
      <c r="N53" s="178">
        <f t="shared" si="17"/>
        <v>1700</v>
      </c>
      <c r="O53" s="177">
        <f t="shared" si="17"/>
        <v>0</v>
      </c>
      <c r="P53" s="177">
        <f t="shared" si="17"/>
        <v>0</v>
      </c>
      <c r="Q53" s="177">
        <f t="shared" si="17"/>
        <v>0</v>
      </c>
      <c r="R53" s="179">
        <f t="shared" si="17"/>
        <v>1700</v>
      </c>
      <c r="S53" s="177">
        <f t="shared" si="17"/>
        <v>0</v>
      </c>
      <c r="T53" s="177">
        <f t="shared" si="17"/>
        <v>0</v>
      </c>
      <c r="U53" s="177">
        <f t="shared" si="17"/>
        <v>0</v>
      </c>
      <c r="V53" s="178">
        <f t="shared" si="17"/>
        <v>1700</v>
      </c>
      <c r="W53" s="177">
        <f t="shared" si="17"/>
        <v>0</v>
      </c>
      <c r="X53" s="177">
        <f t="shared" si="17"/>
        <v>0</v>
      </c>
      <c r="Y53" s="177">
        <f t="shared" si="17"/>
        <v>0</v>
      </c>
      <c r="Z53" s="154">
        <f t="shared" si="17"/>
        <v>1700</v>
      </c>
      <c r="AA53" s="168">
        <f t="shared" si="17"/>
        <v>0</v>
      </c>
    </row>
    <row r="54" spans="2:35" ht="35.5" customHeight="1" thickBot="1" x14ac:dyDescent="0.8">
      <c r="B54" s="69"/>
      <c r="C54" s="447" t="s">
        <v>32</v>
      </c>
      <c r="D54" s="448"/>
      <c r="E54" s="448"/>
      <c r="F54" s="448"/>
      <c r="G54" s="448"/>
      <c r="H54" s="448"/>
      <c r="I54" s="448"/>
      <c r="J54" s="449"/>
      <c r="K54" s="450"/>
      <c r="L54" s="451"/>
      <c r="M54" s="452"/>
      <c r="N54" s="453"/>
      <c r="O54" s="452"/>
      <c r="P54" s="452"/>
      <c r="Q54" s="452"/>
      <c r="R54" s="454"/>
      <c r="S54" s="452"/>
      <c r="T54" s="451"/>
      <c r="U54" s="452"/>
      <c r="V54" s="129"/>
      <c r="W54" s="452"/>
      <c r="X54" s="452"/>
      <c r="Y54" s="452"/>
      <c r="Z54" s="453"/>
      <c r="AA54" s="455"/>
      <c r="AB54" s="49"/>
      <c r="AE54" s="49"/>
      <c r="AG54" s="49"/>
      <c r="AH54" s="49"/>
      <c r="AI54" s="49"/>
    </row>
    <row r="55" spans="2:35" ht="39.5" x14ac:dyDescent="0.75">
      <c r="E55" s="456" t="s">
        <v>56</v>
      </c>
      <c r="H55" s="457"/>
      <c r="I55" s="458" t="s">
        <v>154</v>
      </c>
      <c r="K55" s="125">
        <v>0</v>
      </c>
      <c r="L55" s="126">
        <v>0</v>
      </c>
      <c r="M55" s="126">
        <v>0</v>
      </c>
      <c r="N55" s="127">
        <f t="shared" ref="N55:N60" si="18">+K55+L55+M55</f>
        <v>0</v>
      </c>
      <c r="O55" s="126">
        <v>0</v>
      </c>
      <c r="P55" s="126">
        <v>0</v>
      </c>
      <c r="Q55" s="126">
        <v>0</v>
      </c>
      <c r="R55" s="128">
        <f t="shared" ref="R55:R60" si="19">+O55+P55+Q55</f>
        <v>0</v>
      </c>
      <c r="S55" s="125">
        <v>0</v>
      </c>
      <c r="T55" s="126">
        <v>0</v>
      </c>
      <c r="U55" s="126">
        <v>0</v>
      </c>
      <c r="V55" s="127">
        <f t="shared" ref="V55:V60" si="20">+S55+T55+U55</f>
        <v>0</v>
      </c>
      <c r="W55" s="126">
        <v>0</v>
      </c>
      <c r="X55" s="126">
        <v>0</v>
      </c>
      <c r="Y55" s="126">
        <v>0</v>
      </c>
      <c r="Z55" s="127">
        <f t="shared" ref="Z55:Z60" si="21">+W55+X55+Y55</f>
        <v>0</v>
      </c>
      <c r="AA55" s="169">
        <f>+K55+L55+M55+O55+P55+Q55+S55+T55+U55+W55+X55+Y55</f>
        <v>0</v>
      </c>
      <c r="AB55" s="49"/>
      <c r="AE55" s="49"/>
      <c r="AG55" s="49"/>
      <c r="AH55" s="49"/>
      <c r="AI55" s="49"/>
    </row>
    <row r="56" spans="2:35" ht="39.5" x14ac:dyDescent="0.75">
      <c r="B56" s="459" t="s">
        <v>147</v>
      </c>
      <c r="C56" s="123">
        <f>C25/C24</f>
        <v>0.1</v>
      </c>
      <c r="D56" s="115"/>
      <c r="E56" s="54"/>
      <c r="I56" s="459" t="s">
        <v>155</v>
      </c>
      <c r="J56" s="460"/>
      <c r="K56" s="461">
        <f>Medicaid!G29</f>
        <v>0</v>
      </c>
      <c r="L56" s="112">
        <f>Medicaid!H29</f>
        <v>0</v>
      </c>
      <c r="M56" s="112">
        <f>Medicaid!I29</f>
        <v>0</v>
      </c>
      <c r="N56" s="112">
        <f t="shared" si="18"/>
        <v>0</v>
      </c>
      <c r="O56" s="112">
        <f>Medicaid!K29</f>
        <v>0</v>
      </c>
      <c r="P56" s="112">
        <f>Medicaid!L29</f>
        <v>0</v>
      </c>
      <c r="Q56" s="112">
        <f>Medicaid!M29</f>
        <v>0</v>
      </c>
      <c r="R56" s="113">
        <f t="shared" si="19"/>
        <v>0</v>
      </c>
      <c r="S56" s="461">
        <f>Medicaid!O29</f>
        <v>0</v>
      </c>
      <c r="T56" s="112">
        <f>Medicaid!P29</f>
        <v>0</v>
      </c>
      <c r="U56" s="112">
        <f>Medicaid!Q29</f>
        <v>0</v>
      </c>
      <c r="V56" s="112">
        <f t="shared" si="20"/>
        <v>0</v>
      </c>
      <c r="W56" s="112">
        <f>Medicaid!S29</f>
        <v>0</v>
      </c>
      <c r="X56" s="112">
        <f>Medicaid!T29</f>
        <v>0</v>
      </c>
      <c r="Y56" s="112">
        <f>Medicaid!U29</f>
        <v>0</v>
      </c>
      <c r="Z56" s="112">
        <f t="shared" si="21"/>
        <v>0</v>
      </c>
      <c r="AA56" s="170">
        <f>+K56+L56+M56+O56+P56+Q56+S56+T56+U56+W56+X56+Y56</f>
        <v>0</v>
      </c>
      <c r="AB56" s="49"/>
      <c r="AE56" s="49"/>
      <c r="AG56" s="49"/>
      <c r="AH56" s="49"/>
      <c r="AI56" s="49"/>
    </row>
    <row r="57" spans="2:35" ht="39.5" x14ac:dyDescent="0.75">
      <c r="C57" s="114"/>
      <c r="D57" s="115"/>
      <c r="E57" s="462"/>
      <c r="I57" s="459" t="s">
        <v>156</v>
      </c>
      <c r="J57" s="460"/>
      <c r="K57" s="461">
        <f>Medicaid!G30</f>
        <v>0</v>
      </c>
      <c r="L57" s="112">
        <f>Medicaid!H30</f>
        <v>0</v>
      </c>
      <c r="M57" s="112">
        <f>Medicaid!I30</f>
        <v>0</v>
      </c>
      <c r="N57" s="112">
        <f t="shared" si="18"/>
        <v>0</v>
      </c>
      <c r="O57" s="112">
        <f>Medicaid!K30</f>
        <v>0</v>
      </c>
      <c r="P57" s="112">
        <f>Medicaid!L30</f>
        <v>0</v>
      </c>
      <c r="Q57" s="112">
        <f>Medicaid!M30</f>
        <v>0</v>
      </c>
      <c r="R57" s="113">
        <f t="shared" si="19"/>
        <v>0</v>
      </c>
      <c r="S57" s="461">
        <f>Medicaid!O30</f>
        <v>0</v>
      </c>
      <c r="T57" s="112">
        <f>Medicaid!P30</f>
        <v>0</v>
      </c>
      <c r="U57" s="112">
        <f>Medicaid!Q30</f>
        <v>0</v>
      </c>
      <c r="V57" s="112">
        <f t="shared" si="20"/>
        <v>0</v>
      </c>
      <c r="W57" s="112">
        <f>Medicaid!S30</f>
        <v>0</v>
      </c>
      <c r="X57" s="112">
        <f>Medicaid!T30</f>
        <v>0</v>
      </c>
      <c r="Y57" s="112">
        <f>Medicaid!U30</f>
        <v>0</v>
      </c>
      <c r="Z57" s="112">
        <f t="shared" si="21"/>
        <v>0</v>
      </c>
      <c r="AA57" s="170">
        <f>+K57+L57+M57+O57+P57+Q57+S57+T57+U57+W57+X57+Y57</f>
        <v>0</v>
      </c>
      <c r="AB57" s="49"/>
      <c r="AE57" s="49"/>
      <c r="AG57" s="49"/>
      <c r="AH57" s="49"/>
      <c r="AI57" s="49"/>
    </row>
    <row r="58" spans="2:35" ht="39.5" x14ac:dyDescent="0.75">
      <c r="I58" s="459" t="s">
        <v>157</v>
      </c>
      <c r="J58" s="460"/>
      <c r="K58" s="461">
        <f>Medicaid!G31</f>
        <v>0</v>
      </c>
      <c r="L58" s="112">
        <f>Medicaid!H31</f>
        <v>0</v>
      </c>
      <c r="M58" s="112">
        <f>Medicaid!I31</f>
        <v>0</v>
      </c>
      <c r="N58" s="112">
        <f t="shared" si="18"/>
        <v>0</v>
      </c>
      <c r="O58" s="112">
        <f>Medicaid!K31</f>
        <v>0</v>
      </c>
      <c r="P58" s="112">
        <f>Medicaid!L31</f>
        <v>0</v>
      </c>
      <c r="Q58" s="112">
        <f>Medicaid!M31</f>
        <v>0</v>
      </c>
      <c r="R58" s="113">
        <f t="shared" si="19"/>
        <v>0</v>
      </c>
      <c r="S58" s="461">
        <f>Medicaid!O31</f>
        <v>0</v>
      </c>
      <c r="T58" s="112">
        <f>Medicaid!P31</f>
        <v>0</v>
      </c>
      <c r="U58" s="112">
        <f>Medicaid!Q31</f>
        <v>0</v>
      </c>
      <c r="V58" s="112">
        <f t="shared" si="20"/>
        <v>0</v>
      </c>
      <c r="W58" s="112">
        <f>Medicaid!S31</f>
        <v>0</v>
      </c>
      <c r="X58" s="112">
        <f>Medicaid!T31</f>
        <v>0</v>
      </c>
      <c r="Y58" s="112">
        <f>Medicaid!U31</f>
        <v>0</v>
      </c>
      <c r="Z58" s="112">
        <f t="shared" si="21"/>
        <v>0</v>
      </c>
      <c r="AA58" s="170">
        <f>+K58+L58+M58+O58+P58+Q58+S58+T58+U58+W58+X58+Y58</f>
        <v>0</v>
      </c>
      <c r="AB58" s="49"/>
      <c r="AE58" s="49"/>
      <c r="AG58" s="49"/>
      <c r="AH58" s="49"/>
      <c r="AI58" s="49"/>
    </row>
    <row r="59" spans="2:35" ht="39.5" x14ac:dyDescent="0.75">
      <c r="I59" s="459" t="s">
        <v>158</v>
      </c>
      <c r="J59" s="460"/>
      <c r="K59" s="461">
        <f>Medicaid!G25</f>
        <v>0</v>
      </c>
      <c r="L59" s="112">
        <f>Medicaid!H25</f>
        <v>0</v>
      </c>
      <c r="M59" s="112">
        <f>Medicaid!I25</f>
        <v>0</v>
      </c>
      <c r="N59" s="131">
        <f t="shared" si="18"/>
        <v>0</v>
      </c>
      <c r="O59" s="112">
        <f>Medicaid!K25</f>
        <v>0</v>
      </c>
      <c r="P59" s="112">
        <f>Medicaid!L25</f>
        <v>0</v>
      </c>
      <c r="Q59" s="112">
        <f>Medicaid!M25</f>
        <v>0</v>
      </c>
      <c r="R59" s="113">
        <f t="shared" si="19"/>
        <v>0</v>
      </c>
      <c r="S59" s="461">
        <f>Medicaid!O25</f>
        <v>0</v>
      </c>
      <c r="T59" s="112">
        <f>Medicaid!P25</f>
        <v>0</v>
      </c>
      <c r="U59" s="112">
        <f>Medicaid!Q25</f>
        <v>0</v>
      </c>
      <c r="V59" s="131">
        <f t="shared" si="20"/>
        <v>0</v>
      </c>
      <c r="W59" s="112">
        <f>Medicaid!S25</f>
        <v>0</v>
      </c>
      <c r="X59" s="112">
        <f>Medicaid!T25</f>
        <v>0</v>
      </c>
      <c r="Y59" s="112">
        <f>Medicaid!U25</f>
        <v>0</v>
      </c>
      <c r="Z59" s="131">
        <f t="shared" si="21"/>
        <v>0</v>
      </c>
      <c r="AA59" s="170">
        <f>+K59+L59+M59+O59+P59+Q59+S59+T59+U59+W59+X59+Y59</f>
        <v>0</v>
      </c>
      <c r="AB59" s="463"/>
    </row>
    <row r="60" spans="2:35" s="116" customFormat="1" ht="46.9" customHeight="1" thickBot="1" x14ac:dyDescent="0.85">
      <c r="I60" s="464" t="s">
        <v>146</v>
      </c>
      <c r="K60" s="135">
        <f>+K53-K55-K56-K57-K58-K59</f>
        <v>0</v>
      </c>
      <c r="L60" s="136">
        <f>+L53-L55-L56-L57-L58-L59</f>
        <v>0</v>
      </c>
      <c r="M60" s="136">
        <f>+M53-M55-M56-M57-M58-M59</f>
        <v>0</v>
      </c>
      <c r="N60" s="121">
        <f t="shared" si="18"/>
        <v>0</v>
      </c>
      <c r="O60" s="136">
        <f>+O53-O55-O56-O57-O58-O59</f>
        <v>0</v>
      </c>
      <c r="P60" s="136">
        <f>+P53-P55-P56-P57-P58-P59</f>
        <v>0</v>
      </c>
      <c r="Q60" s="136">
        <f>+Q53-Q55-Q56-Q57-Q58-Q59</f>
        <v>0</v>
      </c>
      <c r="R60" s="122">
        <f t="shared" si="19"/>
        <v>0</v>
      </c>
      <c r="S60" s="135">
        <f>+S53-S55-S56-S57-S58-S59</f>
        <v>0</v>
      </c>
      <c r="T60" s="136">
        <f>+T53-T55-T56-T57-T58-T59</f>
        <v>0</v>
      </c>
      <c r="U60" s="136">
        <f>+U53-U55-U56-U57-U58-U59</f>
        <v>0</v>
      </c>
      <c r="V60" s="121">
        <f t="shared" si="20"/>
        <v>0</v>
      </c>
      <c r="W60" s="136">
        <f>+W53-W55-W56-W57-W58-W59</f>
        <v>0</v>
      </c>
      <c r="X60" s="136">
        <f>+X53-X55-X56-X57-X58-X59</f>
        <v>0</v>
      </c>
      <c r="Y60" s="136">
        <f>+Y53-Y55-Y56-Y57-Y58-Y59</f>
        <v>0</v>
      </c>
      <c r="Z60" s="121">
        <f t="shared" si="21"/>
        <v>0</v>
      </c>
      <c r="AA60" s="171">
        <f>+AA53-AA55-AA56-AA57-AA58-AA59</f>
        <v>0</v>
      </c>
      <c r="AB60" s="465"/>
      <c r="AE60" s="466"/>
      <c r="AG60" s="466"/>
      <c r="AH60" s="466"/>
      <c r="AI60" s="466"/>
    </row>
    <row r="61" spans="2:35" ht="39.65" customHeight="1" x14ac:dyDescent="0.55000000000000004">
      <c r="K61" s="467"/>
      <c r="L61" s="468"/>
      <c r="M61" s="468"/>
      <c r="N61" s="468"/>
      <c r="O61" s="468"/>
      <c r="P61" s="468"/>
      <c r="Q61" s="468"/>
      <c r="R61" s="468"/>
      <c r="S61" s="468"/>
      <c r="T61" s="468"/>
      <c r="U61" s="468"/>
      <c r="V61" s="468"/>
      <c r="W61" s="468"/>
      <c r="X61" s="468"/>
      <c r="Y61" s="468"/>
      <c r="Z61" s="468"/>
      <c r="AA61" s="468"/>
    </row>
    <row r="62" spans="2:35" ht="30" x14ac:dyDescent="0.6">
      <c r="B62" s="69"/>
    </row>
    <row r="63" spans="2:35" ht="30" x14ac:dyDescent="0.6">
      <c r="B63" s="54"/>
    </row>
    <row r="64" spans="2:35" ht="30" x14ac:dyDescent="0.6">
      <c r="B64" s="54"/>
    </row>
    <row r="65" spans="2:17" ht="30" x14ac:dyDescent="0.6">
      <c r="B65" s="54"/>
      <c r="Q65" s="469"/>
    </row>
    <row r="66" spans="2:17" ht="30" x14ac:dyDescent="0.6">
      <c r="B66" s="54"/>
      <c r="Q66" s="470" t="s">
        <v>26</v>
      </c>
    </row>
    <row r="67" spans="2:17" ht="30" x14ac:dyDescent="0.6">
      <c r="B67" s="54"/>
    </row>
    <row r="68" spans="2:17" ht="30" x14ac:dyDescent="0.6">
      <c r="B68" s="54"/>
    </row>
    <row r="69" spans="2:17" ht="30" x14ac:dyDescent="0.6">
      <c r="B69" s="54"/>
    </row>
    <row r="70" spans="2:17" ht="30" x14ac:dyDescent="0.6">
      <c r="B70" s="54"/>
    </row>
    <row r="71" spans="2:17" ht="30" x14ac:dyDescent="0.6">
      <c r="B71" s="54"/>
    </row>
    <row r="72" spans="2:17" ht="30" x14ac:dyDescent="0.6">
      <c r="B72" s="54"/>
    </row>
    <row r="73" spans="2:17" ht="30" x14ac:dyDescent="0.6">
      <c r="B73" s="54"/>
    </row>
  </sheetData>
  <sheetProtection algorithmName="SHA-512" hashValue="0+1ZBEx0rqcOj3fKPRPyG3OfvY/9apu+NaMXUvab7EKZ2P3czIwR4+tey6esjfJnVHi79y4CJRjCRWapgdINgg==" saltValue="Q5fMoKpCyWkl50TahjV90A==" spinCount="100000" sheet="1" objects="1" scenarios="1" selectLockedCells="1"/>
  <mergeCells count="25">
    <mergeCell ref="B9:B10"/>
    <mergeCell ref="L2:N2"/>
    <mergeCell ref="O2:P2"/>
    <mergeCell ref="L3:N3"/>
    <mergeCell ref="O3:P3"/>
    <mergeCell ref="L4:N4"/>
    <mergeCell ref="L7:N7"/>
    <mergeCell ref="O7:P7"/>
    <mergeCell ref="O4:P4"/>
    <mergeCell ref="L5:N5"/>
    <mergeCell ref="O5:P5"/>
    <mergeCell ref="L6:N6"/>
    <mergeCell ref="O6:P6"/>
    <mergeCell ref="W5:X5"/>
    <mergeCell ref="T6:V6"/>
    <mergeCell ref="W6:X6"/>
    <mergeCell ref="T7:V7"/>
    <mergeCell ref="W7:X7"/>
    <mergeCell ref="T5:V5"/>
    <mergeCell ref="W2:X2"/>
    <mergeCell ref="T3:V3"/>
    <mergeCell ref="W3:X3"/>
    <mergeCell ref="T4:V4"/>
    <mergeCell ref="W4:X4"/>
    <mergeCell ref="T2:V2"/>
  </mergeCells>
  <phoneticPr fontId="3" type="noConversion"/>
  <printOptions horizontalCentered="1"/>
  <pageMargins left="0.3" right="0" top="0.4" bottom="0.06" header="0" footer="0.03"/>
  <pageSetup scale="26" fitToWidth="2" fitToHeight="3" orientation="landscape" r:id="rId1"/>
  <headerFooter alignWithMargins="0">
    <oddFooter>&amp;L&amp;34&amp;D</oddFooter>
  </headerFooter>
  <colBreaks count="1" manualBreakCount="1">
    <brk id="18" min="1" max="60" man="1"/>
  </colBreaks>
  <ignoredErrors>
    <ignoredError sqref="I49 V60 Z60 R60 O16:O18 S16:S18 W16:W18 W13:W15 S13:S15 O13:O15 I24" formula="1"/>
    <ignoredError sqref="M56 K56:K59 L56:L59 M57:M59 O56:O59 P56:P59 Q56:Q59 S56:S59 T56:T59 U56:U59 W56:W59 X56:X59 Y56:Y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16"/>
  <sheetViews>
    <sheetView zoomScaleNormal="100" workbookViewId="0">
      <selection activeCell="B4" sqref="B4"/>
    </sheetView>
  </sheetViews>
  <sheetFormatPr defaultColWidth="26.1796875" defaultRowHeight="17.5" x14ac:dyDescent="0.35"/>
  <cols>
    <col min="1" max="1" width="31.26953125" style="17" customWidth="1"/>
    <col min="2" max="2" width="33.7265625" style="17" bestFit="1" customWidth="1"/>
    <col min="3" max="3" width="36.7265625" style="17" bestFit="1" customWidth="1"/>
    <col min="4" max="16384" width="26.1796875" style="17"/>
  </cols>
  <sheetData>
    <row r="1" spans="1:3" ht="25.15" customHeight="1" x14ac:dyDescent="0.4">
      <c r="A1" s="522" t="s">
        <v>194</v>
      </c>
      <c r="B1" s="523"/>
      <c r="C1" s="523"/>
    </row>
    <row r="2" spans="1:3" ht="18" x14ac:dyDescent="0.4">
      <c r="A2" s="194"/>
      <c r="B2" s="195"/>
      <c r="C2" s="195"/>
    </row>
    <row r="3" spans="1:3" ht="32.25" customHeight="1" thickBot="1" x14ac:dyDescent="0.4">
      <c r="A3" s="23" t="s">
        <v>82</v>
      </c>
      <c r="B3" s="24" t="s">
        <v>168</v>
      </c>
      <c r="C3" s="25" t="s">
        <v>120</v>
      </c>
    </row>
    <row r="4" spans="1:3" ht="31.5" customHeight="1" x14ac:dyDescent="0.35">
      <c r="A4" s="195">
        <v>12700</v>
      </c>
      <c r="B4" s="2"/>
      <c r="C4" s="2"/>
    </row>
    <row r="5" spans="1:3" ht="22.9" customHeight="1" x14ac:dyDescent="0.35">
      <c r="A5" s="195">
        <v>16732</v>
      </c>
      <c r="B5" s="2"/>
      <c r="C5" s="2"/>
    </row>
    <row r="6" spans="1:3" ht="22.9" customHeight="1" x14ac:dyDescent="0.35">
      <c r="A6" s="195">
        <v>10200</v>
      </c>
      <c r="B6" s="2"/>
      <c r="C6" s="2"/>
    </row>
    <row r="7" spans="1:3" x14ac:dyDescent="0.35">
      <c r="A7" s="195">
        <v>12900</v>
      </c>
      <c r="B7" s="2"/>
      <c r="C7" s="2"/>
    </row>
    <row r="8" spans="1:3" x14ac:dyDescent="0.35">
      <c r="A8" s="195"/>
      <c r="B8" s="195"/>
      <c r="C8" s="195"/>
    </row>
    <row r="9" spans="1:3" x14ac:dyDescent="0.35">
      <c r="A9" s="195"/>
      <c r="B9" s="195"/>
      <c r="C9" s="195"/>
    </row>
    <row r="10" spans="1:3" x14ac:dyDescent="0.35">
      <c r="A10" s="195"/>
      <c r="B10" s="195"/>
      <c r="C10" s="195"/>
    </row>
    <row r="11" spans="1:3" x14ac:dyDescent="0.35">
      <c r="A11" s="195"/>
      <c r="B11" s="195"/>
      <c r="C11" s="195"/>
    </row>
    <row r="12" spans="1:3" x14ac:dyDescent="0.35">
      <c r="A12" s="195"/>
      <c r="B12" s="195"/>
      <c r="C12" s="195"/>
    </row>
    <row r="13" spans="1:3" x14ac:dyDescent="0.35">
      <c r="A13" s="195"/>
      <c r="B13" s="195"/>
      <c r="C13" s="195"/>
    </row>
    <row r="14" spans="1:3" x14ac:dyDescent="0.35">
      <c r="A14" s="195"/>
      <c r="B14" s="195"/>
      <c r="C14" s="195"/>
    </row>
    <row r="15" spans="1:3" x14ac:dyDescent="0.35">
      <c r="A15" s="195"/>
    </row>
    <row r="16" spans="1:3" x14ac:dyDescent="0.35">
      <c r="A16" s="195"/>
    </row>
  </sheetData>
  <sheetProtection algorithmName="SHA-512" hashValue="ZudBi2eo/W0NPdVa4ulwKZy5Mt4pay+pJkrnavtvNCc0TfNvk+c87SeeKclQ4HWgMVNDwwKPsk97oOEKhyq1wQ==" saltValue="XivZ1Spw7C71+HSzrvrg4Q==" spinCount="100000" sheet="1" objects="1" scenarios="1" selectLockedCells="1"/>
  <mergeCells count="1">
    <mergeCell ref="A1:C1"/>
  </mergeCells>
  <phoneticPr fontId="7" type="noConversion"/>
  <pageMargins left="0.75" right="0.75" top="1" bottom="1" header="0.5" footer="0.5"/>
  <pageSetup scale="89" orientation="portrait" r:id="rId1"/>
  <headerFooter alignWithMargins="0">
    <oddFooter>&amp;C&amp;20&amp;D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36"/>
  <sheetViews>
    <sheetView zoomScale="60" zoomScaleNormal="80" workbookViewId="0">
      <selection activeCell="A2" sqref="A2:E2"/>
    </sheetView>
  </sheetViews>
  <sheetFormatPr defaultColWidth="9.1796875" defaultRowHeight="17.5" x14ac:dyDescent="0.35"/>
  <cols>
    <col min="1" max="1" width="64.7265625" style="3" customWidth="1"/>
    <col min="2" max="2" width="19" style="3" bestFit="1" customWidth="1"/>
    <col min="3" max="3" width="19.81640625" style="3" bestFit="1" customWidth="1"/>
    <col min="4" max="4" width="1.1796875" style="3" customWidth="1"/>
    <col min="5" max="5" width="12.7265625" style="3" customWidth="1"/>
    <col min="6" max="6" width="2.7265625" style="3" customWidth="1"/>
    <col min="7" max="7" width="12.7265625" style="3" customWidth="1"/>
    <col min="8" max="8" width="2.7265625" style="3" customWidth="1"/>
    <col min="9" max="9" width="12.7265625" style="3" customWidth="1"/>
    <col min="10" max="10" width="2.7265625" style="3" customWidth="1"/>
    <col min="11" max="11" width="12.7265625" style="3" customWidth="1"/>
    <col min="12" max="12" width="2.7265625" style="3" customWidth="1"/>
    <col min="13" max="13" width="12.7265625" style="3" customWidth="1"/>
    <col min="14" max="14" width="2.7265625" style="3" customWidth="1"/>
    <col min="15" max="15" width="12.7265625" style="3" customWidth="1"/>
    <col min="16" max="16" width="2.7265625" style="3" customWidth="1"/>
    <col min="17" max="17" width="12.7265625" style="3" customWidth="1"/>
    <col min="18" max="18" width="2.7265625" style="3" customWidth="1"/>
    <col min="19" max="19" width="12.7265625" style="3" customWidth="1"/>
    <col min="20" max="20" width="2.7265625" style="3" customWidth="1"/>
    <col min="21" max="21" width="12.7265625" style="3" customWidth="1"/>
    <col min="22" max="22" width="2.7265625" style="3" customWidth="1"/>
    <col min="23" max="23" width="12.7265625" style="3" customWidth="1"/>
    <col min="24" max="24" width="2.7265625" style="3" customWidth="1"/>
    <col min="25" max="25" width="12.7265625" style="3" customWidth="1"/>
    <col min="26" max="26" width="2.7265625" style="3" customWidth="1"/>
    <col min="27" max="27" width="12.7265625" style="3" customWidth="1"/>
    <col min="28" max="28" width="2.7265625" style="3" customWidth="1"/>
    <col min="29" max="29" width="13.81640625" style="3" bestFit="1" customWidth="1"/>
    <col min="30" max="16384" width="9.1796875" style="3"/>
  </cols>
  <sheetData>
    <row r="1" spans="1:30" ht="27" customHeight="1" x14ac:dyDescent="0.4">
      <c r="A1" s="196" t="s">
        <v>25</v>
      </c>
      <c r="B1" s="196"/>
      <c r="C1" s="196"/>
      <c r="D1" s="196"/>
      <c r="E1" s="196"/>
      <c r="F1" s="247"/>
      <c r="G1" s="247"/>
    </row>
    <row r="2" spans="1:30" ht="27" customHeight="1" x14ac:dyDescent="0.4">
      <c r="A2" s="528" t="s">
        <v>190</v>
      </c>
      <c r="B2" s="528"/>
      <c r="C2" s="528"/>
      <c r="D2" s="528"/>
      <c r="E2" s="528"/>
      <c r="M2" s="526" t="s">
        <v>83</v>
      </c>
      <c r="N2" s="526"/>
      <c r="O2" s="526"/>
      <c r="P2" s="526"/>
      <c r="Q2" s="526"/>
      <c r="R2" s="526"/>
      <c r="S2" s="526"/>
      <c r="T2" s="526"/>
      <c r="U2" s="527"/>
      <c r="V2" s="527"/>
    </row>
    <row r="3" spans="1:30" ht="27" customHeight="1" x14ac:dyDescent="0.4">
      <c r="A3" s="529" t="s">
        <v>191</v>
      </c>
      <c r="B3" s="529"/>
      <c r="C3" s="529"/>
      <c r="D3" s="529"/>
      <c r="E3" s="529"/>
      <c r="M3" s="526"/>
      <c r="N3" s="526"/>
      <c r="O3" s="526"/>
      <c r="P3" s="526"/>
      <c r="Q3" s="526"/>
      <c r="R3" s="526"/>
      <c r="S3" s="526"/>
      <c r="T3" s="526"/>
      <c r="U3" s="527"/>
      <c r="V3" s="527"/>
    </row>
    <row r="4" spans="1:30" ht="27" customHeight="1" x14ac:dyDescent="0.4">
      <c r="A4" s="529" t="s">
        <v>171</v>
      </c>
      <c r="B4" s="529"/>
      <c r="C4" s="529"/>
      <c r="D4" s="529"/>
      <c r="E4" s="529"/>
      <c r="F4" s="247"/>
      <c r="G4" s="247"/>
    </row>
    <row r="5" spans="1:30" ht="18" thickBot="1" x14ac:dyDescent="0.4"/>
    <row r="6" spans="1:30" s="252" customFormat="1" ht="27" customHeight="1" x14ac:dyDescent="0.5">
      <c r="A6" s="216" t="s">
        <v>84</v>
      </c>
      <c r="B6" s="248" t="s">
        <v>85</v>
      </c>
      <c r="C6" s="249" t="s">
        <v>86</v>
      </c>
      <c r="D6" s="250"/>
      <c r="E6" s="250" t="s">
        <v>87</v>
      </c>
      <c r="F6" s="250"/>
      <c r="G6" s="250" t="s">
        <v>88</v>
      </c>
      <c r="H6" s="250"/>
      <c r="I6" s="250" t="s">
        <v>89</v>
      </c>
      <c r="J6" s="250"/>
      <c r="K6" s="250" t="s">
        <v>90</v>
      </c>
      <c r="L6" s="250"/>
      <c r="M6" s="250" t="s">
        <v>91</v>
      </c>
      <c r="N6" s="250"/>
      <c r="O6" s="250" t="s">
        <v>92</v>
      </c>
      <c r="P6" s="250"/>
      <c r="Q6" s="250" t="s">
        <v>93</v>
      </c>
      <c r="R6" s="250"/>
      <c r="S6" s="250" t="s">
        <v>94</v>
      </c>
      <c r="T6" s="250"/>
      <c r="U6" s="250" t="s">
        <v>95</v>
      </c>
      <c r="V6" s="250"/>
      <c r="W6" s="250" t="s">
        <v>96</v>
      </c>
      <c r="X6" s="250"/>
      <c r="Y6" s="250" t="s">
        <v>97</v>
      </c>
      <c r="Z6" s="250"/>
      <c r="AA6" s="250" t="s">
        <v>98</v>
      </c>
      <c r="AB6" s="250"/>
      <c r="AC6" s="251" t="s">
        <v>99</v>
      </c>
    </row>
    <row r="7" spans="1:30" ht="27.75" customHeight="1" thickBot="1" x14ac:dyDescent="0.45">
      <c r="A7" s="220" t="s">
        <v>26</v>
      </c>
      <c r="B7" s="253" t="s">
        <v>149</v>
      </c>
      <c r="C7" s="254" t="s">
        <v>100</v>
      </c>
      <c r="D7" s="222"/>
      <c r="E7" s="222"/>
      <c r="F7" s="222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4"/>
      <c r="AD7" s="225"/>
    </row>
    <row r="8" spans="1:30" x14ac:dyDescent="0.35">
      <c r="A8" s="199"/>
      <c r="B8" s="200"/>
      <c r="C8" s="201"/>
      <c r="D8" s="227"/>
      <c r="E8" s="207"/>
      <c r="F8" s="227"/>
      <c r="G8" s="210"/>
      <c r="H8" s="255"/>
      <c r="I8" s="210"/>
      <c r="J8" s="255"/>
      <c r="K8" s="213"/>
      <c r="L8" s="255"/>
      <c r="M8" s="210"/>
      <c r="N8" s="255"/>
      <c r="O8" s="210"/>
      <c r="P8" s="255"/>
      <c r="Q8" s="210"/>
      <c r="R8" s="255"/>
      <c r="S8" s="210"/>
      <c r="T8" s="228"/>
      <c r="U8" s="210"/>
      <c r="V8" s="255"/>
      <c r="W8" s="210"/>
      <c r="X8" s="255"/>
      <c r="Y8" s="210"/>
      <c r="Z8" s="255"/>
      <c r="AA8" s="210"/>
      <c r="AB8" s="255"/>
      <c r="AC8" s="256">
        <f>SUM(E8:AB8)</f>
        <v>0</v>
      </c>
      <c r="AD8" s="225"/>
    </row>
    <row r="9" spans="1:30" x14ac:dyDescent="0.35">
      <c r="A9" s="199"/>
      <c r="B9" s="202"/>
      <c r="C9" s="203"/>
      <c r="D9" s="230"/>
      <c r="E9" s="208"/>
      <c r="F9" s="230"/>
      <c r="G9" s="211"/>
      <c r="H9" s="257"/>
      <c r="I9" s="211"/>
      <c r="J9" s="257"/>
      <c r="K9" s="214"/>
      <c r="L9" s="257"/>
      <c r="M9" s="211"/>
      <c r="N9" s="257"/>
      <c r="O9" s="211"/>
      <c r="P9" s="257"/>
      <c r="Q9" s="211"/>
      <c r="R9" s="257"/>
      <c r="S9" s="211"/>
      <c r="T9" s="231"/>
      <c r="U9" s="211"/>
      <c r="V9" s="257"/>
      <c r="W9" s="211"/>
      <c r="X9" s="257"/>
      <c r="Y9" s="211"/>
      <c r="Z9" s="257"/>
      <c r="AA9" s="211"/>
      <c r="AB9" s="257"/>
      <c r="AC9" s="256">
        <f>SUM(E9:AB9)</f>
        <v>0</v>
      </c>
      <c r="AD9" s="225"/>
    </row>
    <row r="10" spans="1:30" x14ac:dyDescent="0.35">
      <c r="A10" s="199"/>
      <c r="B10" s="202"/>
      <c r="C10" s="203"/>
      <c r="D10" s="230"/>
      <c r="E10" s="208"/>
      <c r="F10" s="230"/>
      <c r="G10" s="211"/>
      <c r="H10" s="257"/>
      <c r="I10" s="211"/>
      <c r="J10" s="257"/>
      <c r="K10" s="214"/>
      <c r="L10" s="257"/>
      <c r="M10" s="211"/>
      <c r="N10" s="257"/>
      <c r="O10" s="211"/>
      <c r="P10" s="257"/>
      <c r="Q10" s="211"/>
      <c r="R10" s="257"/>
      <c r="S10" s="211"/>
      <c r="T10" s="231"/>
      <c r="U10" s="211"/>
      <c r="V10" s="257"/>
      <c r="W10" s="211"/>
      <c r="X10" s="257"/>
      <c r="Y10" s="211"/>
      <c r="Z10" s="257"/>
      <c r="AA10" s="211"/>
      <c r="AB10" s="257"/>
      <c r="AC10" s="256">
        <f t="shared" ref="AC10:AC28" si="0">SUM(E10:AB10)</f>
        <v>0</v>
      </c>
      <c r="AD10" s="225"/>
    </row>
    <row r="11" spans="1:30" x14ac:dyDescent="0.35">
      <c r="A11" s="199"/>
      <c r="B11" s="202"/>
      <c r="C11" s="203"/>
      <c r="D11" s="230"/>
      <c r="E11" s="208"/>
      <c r="F11" s="230"/>
      <c r="G11" s="211"/>
      <c r="H11" s="257"/>
      <c r="I11" s="211"/>
      <c r="J11" s="257"/>
      <c r="K11" s="214"/>
      <c r="L11" s="257"/>
      <c r="M11" s="211"/>
      <c r="N11" s="257"/>
      <c r="O11" s="211"/>
      <c r="P11" s="257"/>
      <c r="Q11" s="211"/>
      <c r="R11" s="257"/>
      <c r="S11" s="211"/>
      <c r="T11" s="231"/>
      <c r="U11" s="211"/>
      <c r="V11" s="257"/>
      <c r="W11" s="211"/>
      <c r="X11" s="257"/>
      <c r="Y11" s="211"/>
      <c r="Z11" s="257"/>
      <c r="AA11" s="211"/>
      <c r="AB11" s="257"/>
      <c r="AC11" s="256">
        <f t="shared" si="0"/>
        <v>0</v>
      </c>
      <c r="AD11" s="225"/>
    </row>
    <row r="12" spans="1:30" x14ac:dyDescent="0.35">
      <c r="A12" s="199"/>
      <c r="B12" s="202"/>
      <c r="C12" s="203"/>
      <c r="D12" s="230"/>
      <c r="E12" s="208"/>
      <c r="F12" s="230"/>
      <c r="G12" s="211"/>
      <c r="H12" s="257"/>
      <c r="I12" s="211"/>
      <c r="J12" s="257"/>
      <c r="K12" s="214"/>
      <c r="L12" s="257"/>
      <c r="M12" s="211"/>
      <c r="N12" s="257"/>
      <c r="O12" s="211"/>
      <c r="P12" s="257"/>
      <c r="Q12" s="211"/>
      <c r="R12" s="257"/>
      <c r="S12" s="211"/>
      <c r="T12" s="231"/>
      <c r="U12" s="211"/>
      <c r="V12" s="257"/>
      <c r="W12" s="211"/>
      <c r="X12" s="257"/>
      <c r="Y12" s="211"/>
      <c r="Z12" s="257"/>
      <c r="AA12" s="211"/>
      <c r="AB12" s="257"/>
      <c r="AC12" s="256">
        <f t="shared" si="0"/>
        <v>0</v>
      </c>
      <c r="AD12" s="225"/>
    </row>
    <row r="13" spans="1:30" x14ac:dyDescent="0.35">
      <c r="A13" s="199"/>
      <c r="B13" s="202"/>
      <c r="C13" s="203"/>
      <c r="D13" s="230"/>
      <c r="E13" s="208"/>
      <c r="F13" s="230"/>
      <c r="G13" s="211"/>
      <c r="H13" s="257"/>
      <c r="I13" s="211"/>
      <c r="J13" s="257"/>
      <c r="K13" s="214"/>
      <c r="L13" s="257"/>
      <c r="M13" s="211"/>
      <c r="N13" s="257"/>
      <c r="O13" s="211"/>
      <c r="P13" s="257"/>
      <c r="Q13" s="211"/>
      <c r="R13" s="257"/>
      <c r="S13" s="211"/>
      <c r="T13" s="231"/>
      <c r="U13" s="211"/>
      <c r="V13" s="257"/>
      <c r="W13" s="211"/>
      <c r="X13" s="257"/>
      <c r="Y13" s="211"/>
      <c r="Z13" s="257"/>
      <c r="AA13" s="211"/>
      <c r="AB13" s="257"/>
      <c r="AC13" s="256">
        <f t="shared" si="0"/>
        <v>0</v>
      </c>
      <c r="AD13" s="225"/>
    </row>
    <row r="14" spans="1:30" x14ac:dyDescent="0.35">
      <c r="A14" s="199"/>
      <c r="B14" s="202"/>
      <c r="C14" s="203"/>
      <c r="D14" s="230"/>
      <c r="E14" s="208"/>
      <c r="F14" s="230"/>
      <c r="G14" s="211"/>
      <c r="H14" s="257"/>
      <c r="I14" s="211"/>
      <c r="J14" s="257"/>
      <c r="K14" s="214"/>
      <c r="L14" s="257"/>
      <c r="M14" s="211"/>
      <c r="N14" s="257"/>
      <c r="O14" s="211"/>
      <c r="P14" s="257"/>
      <c r="Q14" s="211"/>
      <c r="R14" s="257"/>
      <c r="S14" s="211"/>
      <c r="T14" s="231"/>
      <c r="U14" s="211"/>
      <c r="V14" s="257"/>
      <c r="W14" s="211"/>
      <c r="X14" s="257"/>
      <c r="Y14" s="211"/>
      <c r="Z14" s="257"/>
      <c r="AA14" s="211"/>
      <c r="AB14" s="257"/>
      <c r="AC14" s="256">
        <f t="shared" si="0"/>
        <v>0</v>
      </c>
      <c r="AD14" s="225"/>
    </row>
    <row r="15" spans="1:30" x14ac:dyDescent="0.35">
      <c r="A15" s="199"/>
      <c r="B15" s="202"/>
      <c r="C15" s="203"/>
      <c r="D15" s="230"/>
      <c r="E15" s="208"/>
      <c r="F15" s="230"/>
      <c r="G15" s="211"/>
      <c r="H15" s="257"/>
      <c r="I15" s="211"/>
      <c r="J15" s="257"/>
      <c r="K15" s="214"/>
      <c r="L15" s="257"/>
      <c r="M15" s="211"/>
      <c r="N15" s="257"/>
      <c r="O15" s="211"/>
      <c r="P15" s="257"/>
      <c r="Q15" s="211"/>
      <c r="R15" s="257"/>
      <c r="S15" s="211"/>
      <c r="T15" s="231"/>
      <c r="U15" s="211"/>
      <c r="V15" s="257"/>
      <c r="W15" s="211"/>
      <c r="X15" s="257"/>
      <c r="Y15" s="211"/>
      <c r="Z15" s="257"/>
      <c r="AA15" s="211"/>
      <c r="AB15" s="257"/>
      <c r="AC15" s="256">
        <f t="shared" si="0"/>
        <v>0</v>
      </c>
      <c r="AD15" s="225"/>
    </row>
    <row r="16" spans="1:30" x14ac:dyDescent="0.35">
      <c r="A16" s="199"/>
      <c r="B16" s="202"/>
      <c r="C16" s="203"/>
      <c r="D16" s="230"/>
      <c r="E16" s="208"/>
      <c r="F16" s="230"/>
      <c r="G16" s="211"/>
      <c r="H16" s="257"/>
      <c r="I16" s="211"/>
      <c r="J16" s="257"/>
      <c r="K16" s="214"/>
      <c r="L16" s="257"/>
      <c r="M16" s="211"/>
      <c r="N16" s="257"/>
      <c r="O16" s="211"/>
      <c r="P16" s="257"/>
      <c r="Q16" s="211"/>
      <c r="R16" s="257"/>
      <c r="S16" s="211"/>
      <c r="T16" s="231"/>
      <c r="U16" s="211"/>
      <c r="V16" s="257"/>
      <c r="W16" s="211"/>
      <c r="X16" s="257"/>
      <c r="Y16" s="211"/>
      <c r="Z16" s="257"/>
      <c r="AA16" s="211"/>
      <c r="AB16" s="257"/>
      <c r="AC16" s="256">
        <f t="shared" si="0"/>
        <v>0</v>
      </c>
      <c r="AD16" s="225"/>
    </row>
    <row r="17" spans="1:31" x14ac:dyDescent="0.35">
      <c r="A17" s="199"/>
      <c r="B17" s="202"/>
      <c r="C17" s="203"/>
      <c r="D17" s="230"/>
      <c r="E17" s="208"/>
      <c r="F17" s="230"/>
      <c r="G17" s="211"/>
      <c r="H17" s="257"/>
      <c r="I17" s="211"/>
      <c r="J17" s="257"/>
      <c r="K17" s="214"/>
      <c r="L17" s="257"/>
      <c r="M17" s="211"/>
      <c r="N17" s="257"/>
      <c r="O17" s="211"/>
      <c r="P17" s="257"/>
      <c r="Q17" s="211"/>
      <c r="R17" s="257"/>
      <c r="S17" s="211"/>
      <c r="T17" s="231"/>
      <c r="U17" s="211"/>
      <c r="V17" s="257"/>
      <c r="W17" s="211"/>
      <c r="X17" s="257"/>
      <c r="Y17" s="211"/>
      <c r="Z17" s="257"/>
      <c r="AA17" s="211"/>
      <c r="AB17" s="257"/>
      <c r="AC17" s="256">
        <f t="shared" si="0"/>
        <v>0</v>
      </c>
      <c r="AD17" s="225"/>
    </row>
    <row r="18" spans="1:31" x14ac:dyDescent="0.35">
      <c r="A18" s="199"/>
      <c r="B18" s="202"/>
      <c r="C18" s="203"/>
      <c r="D18" s="230"/>
      <c r="E18" s="208"/>
      <c r="F18" s="230"/>
      <c r="G18" s="211"/>
      <c r="H18" s="257"/>
      <c r="I18" s="211"/>
      <c r="J18" s="257"/>
      <c r="K18" s="214"/>
      <c r="L18" s="257"/>
      <c r="M18" s="211"/>
      <c r="N18" s="257"/>
      <c r="O18" s="211"/>
      <c r="P18" s="257"/>
      <c r="Q18" s="211"/>
      <c r="R18" s="257"/>
      <c r="S18" s="211"/>
      <c r="T18" s="231"/>
      <c r="U18" s="211"/>
      <c r="V18" s="257"/>
      <c r="W18" s="211"/>
      <c r="X18" s="257"/>
      <c r="Y18" s="211"/>
      <c r="Z18" s="257"/>
      <c r="AA18" s="211"/>
      <c r="AB18" s="257"/>
      <c r="AC18" s="256">
        <f t="shared" si="0"/>
        <v>0</v>
      </c>
      <c r="AD18" s="225"/>
    </row>
    <row r="19" spans="1:31" x14ac:dyDescent="0.35">
      <c r="A19" s="199"/>
      <c r="B19" s="202"/>
      <c r="C19" s="203"/>
      <c r="D19" s="230"/>
      <c r="E19" s="208"/>
      <c r="F19" s="230"/>
      <c r="G19" s="211"/>
      <c r="H19" s="257"/>
      <c r="I19" s="211"/>
      <c r="J19" s="257"/>
      <c r="K19" s="214"/>
      <c r="L19" s="257"/>
      <c r="M19" s="211"/>
      <c r="N19" s="257"/>
      <c r="O19" s="211"/>
      <c r="P19" s="257"/>
      <c r="Q19" s="211"/>
      <c r="R19" s="257"/>
      <c r="S19" s="211"/>
      <c r="T19" s="231"/>
      <c r="U19" s="211"/>
      <c r="V19" s="257"/>
      <c r="W19" s="211"/>
      <c r="X19" s="257"/>
      <c r="Y19" s="211"/>
      <c r="Z19" s="257"/>
      <c r="AA19" s="211"/>
      <c r="AB19" s="257"/>
      <c r="AC19" s="256">
        <f t="shared" si="0"/>
        <v>0</v>
      </c>
      <c r="AD19" s="225"/>
    </row>
    <row r="20" spans="1:31" x14ac:dyDescent="0.35">
      <c r="A20" s="199"/>
      <c r="B20" s="202"/>
      <c r="C20" s="203"/>
      <c r="D20" s="230"/>
      <c r="E20" s="208"/>
      <c r="F20" s="230"/>
      <c r="G20" s="211"/>
      <c r="H20" s="257"/>
      <c r="I20" s="211"/>
      <c r="J20" s="257"/>
      <c r="K20" s="214"/>
      <c r="L20" s="257"/>
      <c r="M20" s="211"/>
      <c r="N20" s="257"/>
      <c r="O20" s="211"/>
      <c r="P20" s="257"/>
      <c r="Q20" s="211"/>
      <c r="R20" s="257"/>
      <c r="S20" s="211"/>
      <c r="T20" s="231"/>
      <c r="U20" s="211"/>
      <c r="V20" s="257"/>
      <c r="W20" s="211"/>
      <c r="X20" s="257"/>
      <c r="Y20" s="211"/>
      <c r="Z20" s="257"/>
      <c r="AA20" s="211"/>
      <c r="AB20" s="257"/>
      <c r="AC20" s="256">
        <f t="shared" si="0"/>
        <v>0</v>
      </c>
      <c r="AD20" s="225"/>
    </row>
    <row r="21" spans="1:31" x14ac:dyDescent="0.35">
      <c r="A21" s="199"/>
      <c r="B21" s="202"/>
      <c r="C21" s="203"/>
      <c r="D21" s="230"/>
      <c r="E21" s="208"/>
      <c r="F21" s="230"/>
      <c r="G21" s="211"/>
      <c r="H21" s="257"/>
      <c r="I21" s="211"/>
      <c r="J21" s="257"/>
      <c r="K21" s="214"/>
      <c r="L21" s="257"/>
      <c r="M21" s="211"/>
      <c r="N21" s="257"/>
      <c r="O21" s="211"/>
      <c r="P21" s="257"/>
      <c r="Q21" s="211"/>
      <c r="R21" s="257"/>
      <c r="S21" s="211"/>
      <c r="T21" s="231"/>
      <c r="U21" s="211"/>
      <c r="V21" s="257"/>
      <c r="W21" s="211"/>
      <c r="X21" s="257"/>
      <c r="Y21" s="211"/>
      <c r="Z21" s="257"/>
      <c r="AA21" s="211"/>
      <c r="AB21" s="257"/>
      <c r="AC21" s="256">
        <f t="shared" si="0"/>
        <v>0</v>
      </c>
      <c r="AD21" s="225"/>
    </row>
    <row r="22" spans="1:31" x14ac:dyDescent="0.35">
      <c r="A22" s="199"/>
      <c r="B22" s="202"/>
      <c r="C22" s="203"/>
      <c r="D22" s="230"/>
      <c r="E22" s="208"/>
      <c r="F22" s="230"/>
      <c r="G22" s="211"/>
      <c r="H22" s="257"/>
      <c r="I22" s="211"/>
      <c r="J22" s="257"/>
      <c r="K22" s="214"/>
      <c r="L22" s="257"/>
      <c r="M22" s="211"/>
      <c r="N22" s="257"/>
      <c r="O22" s="211"/>
      <c r="P22" s="257"/>
      <c r="Q22" s="211"/>
      <c r="R22" s="257"/>
      <c r="S22" s="211"/>
      <c r="T22" s="231"/>
      <c r="U22" s="211"/>
      <c r="V22" s="257"/>
      <c r="W22" s="211"/>
      <c r="X22" s="257"/>
      <c r="Y22" s="211"/>
      <c r="Z22" s="257"/>
      <c r="AA22" s="211"/>
      <c r="AB22" s="257"/>
      <c r="AC22" s="256">
        <f t="shared" si="0"/>
        <v>0</v>
      </c>
      <c r="AD22" s="225"/>
    </row>
    <row r="23" spans="1:31" x14ac:dyDescent="0.35">
      <c r="A23" s="199"/>
      <c r="B23" s="202"/>
      <c r="C23" s="203"/>
      <c r="D23" s="230"/>
      <c r="E23" s="208"/>
      <c r="F23" s="230"/>
      <c r="G23" s="211"/>
      <c r="H23" s="257"/>
      <c r="I23" s="211"/>
      <c r="J23" s="257"/>
      <c r="K23" s="214"/>
      <c r="L23" s="257"/>
      <c r="M23" s="211"/>
      <c r="N23" s="257"/>
      <c r="O23" s="211"/>
      <c r="P23" s="257"/>
      <c r="Q23" s="211"/>
      <c r="R23" s="257"/>
      <c r="S23" s="211"/>
      <c r="T23" s="231"/>
      <c r="U23" s="211"/>
      <c r="V23" s="257"/>
      <c r="W23" s="211"/>
      <c r="X23" s="257"/>
      <c r="Y23" s="211"/>
      <c r="Z23" s="257"/>
      <c r="AA23" s="211"/>
      <c r="AB23" s="257"/>
      <c r="AC23" s="256">
        <f t="shared" si="0"/>
        <v>0</v>
      </c>
      <c r="AD23" s="225"/>
    </row>
    <row r="24" spans="1:31" x14ac:dyDescent="0.35">
      <c r="A24" s="199"/>
      <c r="B24" s="202"/>
      <c r="C24" s="203"/>
      <c r="D24" s="230"/>
      <c r="E24" s="208"/>
      <c r="F24" s="230"/>
      <c r="G24" s="211"/>
      <c r="H24" s="257"/>
      <c r="I24" s="211"/>
      <c r="J24" s="257"/>
      <c r="K24" s="214"/>
      <c r="L24" s="257"/>
      <c r="M24" s="211"/>
      <c r="N24" s="257"/>
      <c r="O24" s="211"/>
      <c r="P24" s="257"/>
      <c r="Q24" s="211"/>
      <c r="R24" s="257"/>
      <c r="S24" s="211"/>
      <c r="T24" s="231"/>
      <c r="U24" s="211"/>
      <c r="V24" s="257"/>
      <c r="W24" s="211"/>
      <c r="X24" s="257"/>
      <c r="Y24" s="211"/>
      <c r="Z24" s="257"/>
      <c r="AA24" s="211"/>
      <c r="AB24" s="257"/>
      <c r="AC24" s="256">
        <f t="shared" si="0"/>
        <v>0</v>
      </c>
      <c r="AD24" s="225"/>
    </row>
    <row r="25" spans="1:31" x14ac:dyDescent="0.35">
      <c r="A25" s="199"/>
      <c r="B25" s="202"/>
      <c r="C25" s="203"/>
      <c r="D25" s="230"/>
      <c r="E25" s="208"/>
      <c r="F25" s="230"/>
      <c r="G25" s="211"/>
      <c r="H25" s="257"/>
      <c r="I25" s="211"/>
      <c r="J25" s="257"/>
      <c r="K25" s="214"/>
      <c r="L25" s="257"/>
      <c r="M25" s="211"/>
      <c r="N25" s="257"/>
      <c r="O25" s="211"/>
      <c r="P25" s="257"/>
      <c r="Q25" s="211"/>
      <c r="R25" s="257"/>
      <c r="S25" s="211"/>
      <c r="T25" s="231"/>
      <c r="U25" s="211"/>
      <c r="V25" s="257"/>
      <c r="W25" s="211"/>
      <c r="X25" s="257"/>
      <c r="Y25" s="211"/>
      <c r="Z25" s="257"/>
      <c r="AA25" s="211"/>
      <c r="AB25" s="257"/>
      <c r="AC25" s="256">
        <f t="shared" si="0"/>
        <v>0</v>
      </c>
      <c r="AD25" s="225"/>
    </row>
    <row r="26" spans="1:31" x14ac:dyDescent="0.35">
      <c r="A26" s="199"/>
      <c r="B26" s="202"/>
      <c r="C26" s="203"/>
      <c r="D26" s="230"/>
      <c r="E26" s="208"/>
      <c r="F26" s="230"/>
      <c r="G26" s="211"/>
      <c r="H26" s="257"/>
      <c r="I26" s="211"/>
      <c r="J26" s="257"/>
      <c r="K26" s="214"/>
      <c r="L26" s="257"/>
      <c r="M26" s="211"/>
      <c r="N26" s="257"/>
      <c r="O26" s="211"/>
      <c r="P26" s="257"/>
      <c r="Q26" s="211"/>
      <c r="R26" s="257"/>
      <c r="S26" s="211"/>
      <c r="T26" s="231"/>
      <c r="U26" s="211"/>
      <c r="V26" s="257"/>
      <c r="W26" s="211"/>
      <c r="X26" s="257"/>
      <c r="Y26" s="211"/>
      <c r="Z26" s="257"/>
      <c r="AA26" s="211"/>
      <c r="AB26" s="257"/>
      <c r="AC26" s="256">
        <f t="shared" si="0"/>
        <v>0</v>
      </c>
      <c r="AD26" s="225"/>
    </row>
    <row r="27" spans="1:31" x14ac:dyDescent="0.35">
      <c r="A27" s="199"/>
      <c r="B27" s="202"/>
      <c r="C27" s="203"/>
      <c r="D27" s="230"/>
      <c r="E27" s="208"/>
      <c r="F27" s="230"/>
      <c r="G27" s="211"/>
      <c r="H27" s="257"/>
      <c r="I27" s="211"/>
      <c r="J27" s="257"/>
      <c r="K27" s="214"/>
      <c r="L27" s="257"/>
      <c r="M27" s="211"/>
      <c r="N27" s="257"/>
      <c r="O27" s="211"/>
      <c r="P27" s="257"/>
      <c r="Q27" s="211"/>
      <c r="R27" s="257"/>
      <c r="S27" s="211"/>
      <c r="T27" s="231"/>
      <c r="U27" s="211"/>
      <c r="V27" s="257"/>
      <c r="W27" s="211"/>
      <c r="X27" s="257"/>
      <c r="Y27" s="211"/>
      <c r="Z27" s="257"/>
      <c r="AA27" s="211"/>
      <c r="AB27" s="257"/>
      <c r="AC27" s="256">
        <f t="shared" si="0"/>
        <v>0</v>
      </c>
      <c r="AD27" s="225"/>
    </row>
    <row r="28" spans="1:31" ht="18" thickBot="1" x14ac:dyDescent="0.4">
      <c r="A28" s="204"/>
      <c r="B28" s="205"/>
      <c r="C28" s="206"/>
      <c r="D28" s="222"/>
      <c r="E28" s="209"/>
      <c r="F28" s="222"/>
      <c r="G28" s="212"/>
      <c r="H28" s="223"/>
      <c r="I28" s="212"/>
      <c r="J28" s="223"/>
      <c r="K28" s="215"/>
      <c r="L28" s="223"/>
      <c r="M28" s="212"/>
      <c r="N28" s="223"/>
      <c r="O28" s="212"/>
      <c r="P28" s="223"/>
      <c r="Q28" s="212"/>
      <c r="R28" s="223"/>
      <c r="S28" s="212"/>
      <c r="T28" s="232"/>
      <c r="U28" s="212"/>
      <c r="V28" s="223"/>
      <c r="W28" s="212"/>
      <c r="X28" s="223"/>
      <c r="Y28" s="212"/>
      <c r="Z28" s="223"/>
      <c r="AA28" s="212"/>
      <c r="AB28" s="223"/>
      <c r="AC28" s="258">
        <f t="shared" si="0"/>
        <v>0</v>
      </c>
      <c r="AD28" s="225"/>
    </row>
    <row r="29" spans="1:31" s="266" customFormat="1" ht="25.15" customHeight="1" thickBot="1" x14ac:dyDescent="0.55000000000000004">
      <c r="A29" s="234" t="s">
        <v>99</v>
      </c>
      <c r="B29" s="259">
        <f>SUM(B7:B28)</f>
        <v>0</v>
      </c>
      <c r="C29" s="260">
        <f>SUM(C7:C28)</f>
        <v>0</v>
      </c>
      <c r="D29" s="261"/>
      <c r="E29" s="262">
        <f t="shared" ref="E29:AA29" si="1">SUM(E8:E28)</f>
        <v>0</v>
      </c>
      <c r="F29" s="262"/>
      <c r="G29" s="262">
        <f t="shared" si="1"/>
        <v>0</v>
      </c>
      <c r="H29" s="263"/>
      <c r="I29" s="262">
        <f t="shared" si="1"/>
        <v>0</v>
      </c>
      <c r="J29" s="263"/>
      <c r="K29" s="262">
        <f t="shared" si="1"/>
        <v>0</v>
      </c>
      <c r="L29" s="263"/>
      <c r="M29" s="262">
        <f t="shared" si="1"/>
        <v>0</v>
      </c>
      <c r="N29" s="263"/>
      <c r="O29" s="262">
        <f t="shared" si="1"/>
        <v>0</v>
      </c>
      <c r="P29" s="263"/>
      <c r="Q29" s="262">
        <f t="shared" si="1"/>
        <v>0</v>
      </c>
      <c r="R29" s="263"/>
      <c r="S29" s="262">
        <f t="shared" si="1"/>
        <v>0</v>
      </c>
      <c r="T29" s="262"/>
      <c r="U29" s="262">
        <f t="shared" si="1"/>
        <v>0</v>
      </c>
      <c r="V29" s="263"/>
      <c r="W29" s="262">
        <f t="shared" si="1"/>
        <v>0</v>
      </c>
      <c r="X29" s="263"/>
      <c r="Y29" s="262">
        <f t="shared" si="1"/>
        <v>0</v>
      </c>
      <c r="Z29" s="263"/>
      <c r="AA29" s="262">
        <f t="shared" si="1"/>
        <v>0</v>
      </c>
      <c r="AB29" s="263"/>
      <c r="AC29" s="264">
        <f>SUM(AC8:AC28)</f>
        <v>0</v>
      </c>
      <c r="AD29" s="265"/>
      <c r="AE29" s="266" t="s">
        <v>26</v>
      </c>
    </row>
    <row r="30" spans="1:31" x14ac:dyDescent="0.35">
      <c r="E30" s="240"/>
      <c r="F30" s="240"/>
      <c r="G30" s="240"/>
      <c r="H30" s="225"/>
      <c r="I30" s="240"/>
      <c r="J30" s="225"/>
      <c r="K30" s="241"/>
      <c r="L30" s="225"/>
      <c r="M30" s="240"/>
      <c r="N30" s="225"/>
      <c r="O30" s="240"/>
      <c r="P30" s="225"/>
      <c r="Q30" s="240"/>
      <c r="R30" s="225"/>
      <c r="S30" s="240"/>
      <c r="T30" s="240"/>
      <c r="U30" s="240"/>
      <c r="V30" s="225"/>
      <c r="W30" s="240"/>
      <c r="X30" s="225"/>
      <c r="Y30" s="240"/>
      <c r="Z30" s="225"/>
      <c r="AA30" s="240"/>
      <c r="AB30" s="225"/>
      <c r="AC30" s="240"/>
      <c r="AD30" s="225"/>
    </row>
    <row r="31" spans="1:31" ht="24.65" customHeight="1" x14ac:dyDescent="0.5">
      <c r="G31" s="225"/>
      <c r="H31" s="225"/>
      <c r="I31" s="225"/>
      <c r="J31" s="225"/>
      <c r="K31" s="524">
        <f>B29+C29</f>
        <v>0</v>
      </c>
      <c r="L31" s="525"/>
      <c r="M31" s="225"/>
      <c r="N31" s="225"/>
      <c r="O31" s="225"/>
      <c r="R31" s="225"/>
      <c r="S31" s="267" t="s">
        <v>102</v>
      </c>
      <c r="W31" s="225"/>
      <c r="X31" s="225"/>
      <c r="Y31" s="225"/>
      <c r="Z31" s="225"/>
      <c r="AA31" s="225"/>
      <c r="AB31" s="524">
        <f>AC29</f>
        <v>0</v>
      </c>
      <c r="AC31" s="524"/>
      <c r="AD31" s="225"/>
    </row>
    <row r="32" spans="1:31" x14ac:dyDescent="0.35"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</row>
    <row r="33" spans="7:30" x14ac:dyDescent="0.35"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5"/>
      <c r="AD33" s="225"/>
    </row>
    <row r="34" spans="7:30" x14ac:dyDescent="0.35"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</row>
    <row r="35" spans="7:30" x14ac:dyDescent="0.35"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</row>
    <row r="36" spans="7:30" x14ac:dyDescent="0.35"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</row>
  </sheetData>
  <sheetProtection algorithmName="SHA-512" hashValue="rjeeXExLfiQ8kOrwqoQCh8ag7ViNevqq4ze4jn8hep85NPlKlT2Qk4pXMiCEGjtO68t81XZPHQSFmZIGg6CRGA==" saltValue="tflm7xThSXUdSQ8JkSWvJg==" spinCount="100000" sheet="1" objects="1" scenarios="1" selectLockedCells="1"/>
  <mergeCells count="6">
    <mergeCell ref="K31:L31"/>
    <mergeCell ref="AB31:AC31"/>
    <mergeCell ref="M2:V3"/>
    <mergeCell ref="A2:E2"/>
    <mergeCell ref="A3:E3"/>
    <mergeCell ref="A4:E4"/>
  </mergeCells>
  <phoneticPr fontId="7" type="noConversion"/>
  <pageMargins left="0.5" right="0.2" top="1" bottom="0.25" header="0" footer="0.25"/>
  <pageSetup scale="44" orientation="landscape" r:id="rId1"/>
  <headerFooter alignWithMargins="0">
    <oddFooter>&amp;R&amp;22&amp;D</oddFooter>
  </headerFooter>
  <colBreaks count="1" manualBreakCount="1">
    <brk id="2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31"/>
  <sheetViews>
    <sheetView zoomScale="75" zoomScaleNormal="75" workbookViewId="0">
      <selection activeCell="A2" sqref="A2:E2"/>
    </sheetView>
  </sheetViews>
  <sheetFormatPr defaultColWidth="9.1796875" defaultRowHeight="17.5" x14ac:dyDescent="0.35"/>
  <cols>
    <col min="1" max="1" width="52.453125" style="3" customWidth="1"/>
    <col min="2" max="2" width="16.26953125" style="3" customWidth="1"/>
    <col min="3" max="3" width="1.1796875" style="3" customWidth="1"/>
    <col min="4" max="4" width="11.453125" style="3" customWidth="1"/>
    <col min="5" max="6" width="9.1796875" style="3" customWidth="1"/>
    <col min="7" max="7" width="9.7265625" style="3" bestFit="1" customWidth="1"/>
    <col min="8" max="8" width="11.453125" style="3" bestFit="1" customWidth="1"/>
    <col min="9" max="9" width="11" style="3" customWidth="1"/>
    <col min="10" max="10" width="11.453125" style="3" bestFit="1" customWidth="1"/>
    <col min="11" max="11" width="9.81640625" style="3" bestFit="1" customWidth="1"/>
    <col min="12" max="12" width="9.26953125" style="3" bestFit="1" customWidth="1"/>
    <col min="13" max="13" width="10.54296875" style="3" bestFit="1" customWidth="1"/>
    <col min="14" max="14" width="14.1796875" style="3" customWidth="1"/>
    <col min="15" max="15" width="9.26953125" style="3" bestFit="1" customWidth="1"/>
    <col min="16" max="16" width="12.26953125" style="3" customWidth="1"/>
    <col min="17" max="16384" width="9.1796875" style="3"/>
  </cols>
  <sheetData>
    <row r="1" spans="1:17" ht="18" x14ac:dyDescent="0.4">
      <c r="A1" s="197" t="s">
        <v>25</v>
      </c>
      <c r="B1" s="197"/>
      <c r="C1" s="197"/>
      <c r="D1" s="197"/>
      <c r="E1" s="197"/>
    </row>
    <row r="2" spans="1:17" ht="18" x14ac:dyDescent="0.4">
      <c r="A2" s="534" t="s">
        <v>190</v>
      </c>
      <c r="B2" s="534"/>
      <c r="C2" s="534"/>
      <c r="D2" s="534"/>
      <c r="E2" s="534"/>
      <c r="I2" s="532" t="s">
        <v>103</v>
      </c>
      <c r="J2" s="532"/>
      <c r="K2" s="532"/>
      <c r="L2" s="532"/>
      <c r="M2" s="532"/>
      <c r="N2" s="533"/>
    </row>
    <row r="3" spans="1:17" ht="18" x14ac:dyDescent="0.4">
      <c r="A3" s="487" t="s">
        <v>191</v>
      </c>
      <c r="B3" s="487"/>
      <c r="C3" s="487"/>
      <c r="D3" s="487"/>
      <c r="E3" s="487"/>
      <c r="I3" s="532"/>
      <c r="J3" s="532"/>
      <c r="K3" s="532"/>
      <c r="L3" s="532"/>
      <c r="M3" s="532"/>
      <c r="N3" s="533"/>
    </row>
    <row r="4" spans="1:17" ht="18" x14ac:dyDescent="0.4">
      <c r="A4" s="487" t="s">
        <v>171</v>
      </c>
      <c r="B4" s="487"/>
      <c r="C4" s="487"/>
      <c r="D4" s="487"/>
      <c r="E4" s="487"/>
    </row>
    <row r="5" spans="1:17" ht="18" thickBot="1" x14ac:dyDescent="0.4"/>
    <row r="6" spans="1:17" ht="25.15" customHeight="1" x14ac:dyDescent="0.5">
      <c r="A6" s="216" t="s">
        <v>84</v>
      </c>
      <c r="B6" s="217" t="s">
        <v>86</v>
      </c>
      <c r="C6" s="218"/>
      <c r="D6" s="218" t="s">
        <v>87</v>
      </c>
      <c r="E6" s="218" t="s">
        <v>88</v>
      </c>
      <c r="F6" s="218" t="s">
        <v>89</v>
      </c>
      <c r="G6" s="218" t="s">
        <v>90</v>
      </c>
      <c r="H6" s="218" t="s">
        <v>91</v>
      </c>
      <c r="I6" s="218" t="s">
        <v>92</v>
      </c>
      <c r="J6" s="218" t="s">
        <v>93</v>
      </c>
      <c r="K6" s="218" t="s">
        <v>94</v>
      </c>
      <c r="L6" s="218" t="s">
        <v>95</v>
      </c>
      <c r="M6" s="218" t="s">
        <v>96</v>
      </c>
      <c r="N6" s="218" t="s">
        <v>97</v>
      </c>
      <c r="O6" s="218" t="s">
        <v>98</v>
      </c>
      <c r="P6" s="219" t="s">
        <v>99</v>
      </c>
    </row>
    <row r="7" spans="1:17" ht="18.5" thickBot="1" x14ac:dyDescent="0.45">
      <c r="A7" s="220" t="s">
        <v>26</v>
      </c>
      <c r="B7" s="221" t="s">
        <v>103</v>
      </c>
      <c r="C7" s="222"/>
      <c r="D7" s="222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4"/>
      <c r="Q7" s="225"/>
    </row>
    <row r="8" spans="1:17" x14ac:dyDescent="0.35">
      <c r="A8" s="243"/>
      <c r="B8" s="244"/>
      <c r="C8" s="227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29">
        <f>SUM(D8:O8)</f>
        <v>0</v>
      </c>
      <c r="Q8" s="225"/>
    </row>
    <row r="9" spans="1:17" x14ac:dyDescent="0.35">
      <c r="A9" s="199"/>
      <c r="B9" s="245"/>
      <c r="C9" s="230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29">
        <f t="shared" ref="P9:P27" si="0">SUM(D9:O9)</f>
        <v>0</v>
      </c>
      <c r="Q9" s="225"/>
    </row>
    <row r="10" spans="1:17" x14ac:dyDescent="0.35">
      <c r="A10" s="199"/>
      <c r="B10" s="245"/>
      <c r="C10" s="230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29">
        <f t="shared" si="0"/>
        <v>0</v>
      </c>
      <c r="Q10" s="225"/>
    </row>
    <row r="11" spans="1:17" x14ac:dyDescent="0.35">
      <c r="A11" s="199"/>
      <c r="B11" s="245"/>
      <c r="C11" s="230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29">
        <f t="shared" si="0"/>
        <v>0</v>
      </c>
      <c r="Q11" s="225"/>
    </row>
    <row r="12" spans="1:17" x14ac:dyDescent="0.35">
      <c r="A12" s="199"/>
      <c r="B12" s="245"/>
      <c r="C12" s="230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29">
        <f t="shared" si="0"/>
        <v>0</v>
      </c>
      <c r="Q12" s="225"/>
    </row>
    <row r="13" spans="1:17" x14ac:dyDescent="0.35">
      <c r="A13" s="199" t="s">
        <v>26</v>
      </c>
      <c r="B13" s="245"/>
      <c r="C13" s="230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29">
        <f t="shared" si="0"/>
        <v>0</v>
      </c>
      <c r="Q13" s="225"/>
    </row>
    <row r="14" spans="1:17" x14ac:dyDescent="0.35">
      <c r="A14" s="199"/>
      <c r="B14" s="245"/>
      <c r="C14" s="230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29">
        <f t="shared" si="0"/>
        <v>0</v>
      </c>
      <c r="Q14" s="225"/>
    </row>
    <row r="15" spans="1:17" x14ac:dyDescent="0.35">
      <c r="A15" s="199"/>
      <c r="B15" s="245"/>
      <c r="C15" s="230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29">
        <f t="shared" si="0"/>
        <v>0</v>
      </c>
      <c r="Q15" s="225"/>
    </row>
    <row r="16" spans="1:17" x14ac:dyDescent="0.35">
      <c r="A16" s="199"/>
      <c r="B16" s="245"/>
      <c r="C16" s="230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29">
        <f t="shared" si="0"/>
        <v>0</v>
      </c>
      <c r="Q16" s="225"/>
    </row>
    <row r="17" spans="1:18" x14ac:dyDescent="0.35">
      <c r="A17" s="199"/>
      <c r="B17" s="245"/>
      <c r="C17" s="230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29">
        <f t="shared" si="0"/>
        <v>0</v>
      </c>
      <c r="Q17" s="225"/>
    </row>
    <row r="18" spans="1:18" x14ac:dyDescent="0.35">
      <c r="A18" s="199"/>
      <c r="B18" s="245"/>
      <c r="C18" s="230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29">
        <f t="shared" si="0"/>
        <v>0</v>
      </c>
      <c r="Q18" s="225"/>
    </row>
    <row r="19" spans="1:18" x14ac:dyDescent="0.35">
      <c r="A19" s="199"/>
      <c r="B19" s="245"/>
      <c r="C19" s="230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29">
        <f t="shared" si="0"/>
        <v>0</v>
      </c>
      <c r="Q19" s="225"/>
    </row>
    <row r="20" spans="1:18" x14ac:dyDescent="0.35">
      <c r="A20" s="199"/>
      <c r="B20" s="245"/>
      <c r="C20" s="230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29">
        <f t="shared" si="0"/>
        <v>0</v>
      </c>
      <c r="Q20" s="225"/>
    </row>
    <row r="21" spans="1:18" x14ac:dyDescent="0.35">
      <c r="A21" s="199"/>
      <c r="B21" s="245"/>
      <c r="C21" s="230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29">
        <f t="shared" si="0"/>
        <v>0</v>
      </c>
      <c r="Q21" s="225"/>
    </row>
    <row r="22" spans="1:18" x14ac:dyDescent="0.35">
      <c r="A22" s="199"/>
      <c r="B22" s="245"/>
      <c r="C22" s="230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29">
        <f t="shared" si="0"/>
        <v>0</v>
      </c>
      <c r="Q22" s="225"/>
    </row>
    <row r="23" spans="1:18" x14ac:dyDescent="0.35">
      <c r="A23" s="199"/>
      <c r="B23" s="245"/>
      <c r="C23" s="230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29">
        <f t="shared" si="0"/>
        <v>0</v>
      </c>
      <c r="Q23" s="225"/>
    </row>
    <row r="24" spans="1:18" x14ac:dyDescent="0.35">
      <c r="A24" s="199"/>
      <c r="B24" s="245"/>
      <c r="C24" s="230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29">
        <f t="shared" si="0"/>
        <v>0</v>
      </c>
      <c r="Q24" s="225"/>
    </row>
    <row r="25" spans="1:18" x14ac:dyDescent="0.35">
      <c r="A25" s="199"/>
      <c r="B25" s="245"/>
      <c r="C25" s="230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29">
        <f t="shared" si="0"/>
        <v>0</v>
      </c>
      <c r="Q25" s="225"/>
    </row>
    <row r="26" spans="1:18" x14ac:dyDescent="0.35">
      <c r="A26" s="199"/>
      <c r="B26" s="245"/>
      <c r="C26" s="230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29">
        <f t="shared" si="0"/>
        <v>0</v>
      </c>
      <c r="Q26" s="225"/>
    </row>
    <row r="27" spans="1:18" ht="18" thickBot="1" x14ac:dyDescent="0.4">
      <c r="A27" s="204"/>
      <c r="B27" s="246"/>
      <c r="C27" s="22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33">
        <f t="shared" si="0"/>
        <v>0</v>
      </c>
      <c r="Q27" s="225"/>
    </row>
    <row r="28" spans="1:18" ht="24" customHeight="1" thickBot="1" x14ac:dyDescent="0.55000000000000004">
      <c r="A28" s="234" t="s">
        <v>99</v>
      </c>
      <c r="B28" s="235">
        <f>SUM(B7:B27)</f>
        <v>0</v>
      </c>
      <c r="C28" s="236"/>
      <c r="D28" s="237">
        <f t="shared" ref="D28:O28" si="1">SUM(D8:D27)</f>
        <v>0</v>
      </c>
      <c r="E28" s="237">
        <f t="shared" si="1"/>
        <v>0</v>
      </c>
      <c r="F28" s="237">
        <f t="shared" si="1"/>
        <v>0</v>
      </c>
      <c r="G28" s="238">
        <f t="shared" si="1"/>
        <v>0</v>
      </c>
      <c r="H28" s="237">
        <f t="shared" si="1"/>
        <v>0</v>
      </c>
      <c r="I28" s="237">
        <f t="shared" si="1"/>
        <v>0</v>
      </c>
      <c r="J28" s="237">
        <f t="shared" si="1"/>
        <v>0</v>
      </c>
      <c r="K28" s="237">
        <f t="shared" si="1"/>
        <v>0</v>
      </c>
      <c r="L28" s="237">
        <f t="shared" si="1"/>
        <v>0</v>
      </c>
      <c r="M28" s="237">
        <f t="shared" si="1"/>
        <v>0</v>
      </c>
      <c r="N28" s="237">
        <f t="shared" si="1"/>
        <v>0</v>
      </c>
      <c r="O28" s="237">
        <f t="shared" si="1"/>
        <v>0</v>
      </c>
      <c r="P28" s="239">
        <f>SUM(P8:P27)</f>
        <v>0</v>
      </c>
      <c r="Q28" s="225"/>
      <c r="R28" s="3" t="s">
        <v>26</v>
      </c>
    </row>
    <row r="29" spans="1:18" x14ac:dyDescent="0.35">
      <c r="D29" s="240"/>
      <c r="E29" s="240"/>
      <c r="F29" s="240"/>
      <c r="G29" s="241"/>
      <c r="H29" s="240"/>
      <c r="I29" s="240"/>
      <c r="J29" s="240"/>
      <c r="K29" s="240"/>
      <c r="L29" s="240"/>
      <c r="M29" s="240"/>
      <c r="N29" s="240"/>
      <c r="O29" s="240"/>
      <c r="P29" s="240"/>
      <c r="Q29" s="225"/>
    </row>
    <row r="30" spans="1:18" ht="20" x14ac:dyDescent="0.4">
      <c r="E30" s="225"/>
      <c r="F30" s="225"/>
      <c r="G30" s="530">
        <f>B28</f>
        <v>0</v>
      </c>
      <c r="H30" s="531"/>
      <c r="J30" s="242" t="s">
        <v>102</v>
      </c>
      <c r="K30" s="240"/>
      <c r="L30" s="225"/>
      <c r="M30" s="225"/>
      <c r="N30" s="225"/>
      <c r="O30" s="530">
        <f>P28</f>
        <v>0</v>
      </c>
      <c r="P30" s="530"/>
      <c r="Q30" s="225"/>
    </row>
    <row r="31" spans="1:18" x14ac:dyDescent="0.35"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</row>
  </sheetData>
  <sheetProtection algorithmName="SHA-512" hashValue="03z2KXopmRSHMghaUeNr/5MKjuYX4Ij2ycKUphqmYe9KWM0f43E3tOpgDmiLyDclO05Nx0Ri2n6zWsmIwF5ddg==" saltValue="FPojYf8lgjLBY+IqZlbSwg==" spinCount="100000" sheet="1" objects="1" scenarios="1" selectLockedCells="1"/>
  <mergeCells count="6">
    <mergeCell ref="G30:H30"/>
    <mergeCell ref="O30:P30"/>
    <mergeCell ref="I2:N3"/>
    <mergeCell ref="A2:E2"/>
    <mergeCell ref="A3:E3"/>
    <mergeCell ref="A4:E4"/>
  </mergeCells>
  <phoneticPr fontId="7" type="noConversion"/>
  <pageMargins left="0.5" right="0.1" top="1" bottom="0.5" header="0" footer="0.5"/>
  <pageSetup scale="64" orientation="landscape" r:id="rId1"/>
  <headerFooter alignWithMargins="0">
    <oddFooter>&amp;R&amp;20&amp;D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Invoice Instructions</vt:lpstr>
      <vt:lpstr>Medicaid</vt:lpstr>
      <vt:lpstr>  Salaries</vt:lpstr>
      <vt:lpstr> Live Invoice</vt:lpstr>
      <vt:lpstr>Salary Names</vt:lpstr>
      <vt:lpstr>Travel</vt:lpstr>
      <vt:lpstr>Flex Funds</vt:lpstr>
      <vt:lpstr>'  Salaries'!Print_Area</vt:lpstr>
      <vt:lpstr>' Live Invoice'!Print_Area</vt:lpstr>
      <vt:lpstr>'Flex Funds'!Print_Area</vt:lpstr>
      <vt:lpstr>Medicaid!Print_Area</vt:lpstr>
      <vt:lpstr>'Salary Names'!Print_Area</vt:lpstr>
      <vt:lpstr>Travel!Print_Area</vt:lpstr>
      <vt:lpstr>'  Salaries'!Print_Titles</vt:lpstr>
      <vt:lpstr>' Live Invoice'!Print_Titles</vt:lpstr>
      <vt:lpstr>Medicaid!Print_Titles</vt:lpstr>
    </vt:vector>
  </TitlesOfParts>
  <Company>TDCJ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TCOOMMI FY2020 Attachment D Invoice</dc:title>
  <dc:creator/>
  <cp:keywords>TCOOMMI FY2020 Attachment D Invoice</cp:keywords>
  <cp:lastModifiedBy>Karen Gouge</cp:lastModifiedBy>
  <cp:lastPrinted>2015-09-10T13:25:56Z</cp:lastPrinted>
  <dcterms:created xsi:type="dcterms:W3CDTF">2003-11-10T13:36:38Z</dcterms:created>
  <dcterms:modified xsi:type="dcterms:W3CDTF">2021-03-24T21:53:03Z</dcterms:modified>
</cp:coreProperties>
</file>